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ms-excel.sheet.macroEnabled.main+xml"/>
  <Override PartName="/xl/worksheets/sheet4.xml" ContentType="application/vnd.openxmlformats-officedocument.spreadsheetml.worksheet+xml"/>
  <Override PartName="/xl/drawings/drawing8.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9.xml" ContentType="application/vnd.openxmlformats-officedocument.drawing+xml"/>
  <Override PartName="/xl/drawings/drawing6.xml" ContentType="application/vnd.openxmlformats-officedocument.drawing+xml"/>
  <Override PartName="/xl/charts/chart5.xml" ContentType="application/vnd.openxmlformats-officedocument.drawingml.chart+xml"/>
  <Override PartName="/xl/worksheets/sheet1.xml" ContentType="application/vnd.openxmlformats-officedocument.spreadsheetml.worksheet+xml"/>
  <Override PartName="/xl/drawings/drawing7.xml" ContentType="application/vnd.openxmlformats-officedocument.drawing+xml"/>
  <Override PartName="/xl/charts/chart6.xml" ContentType="application/vnd.openxmlformats-officedocument.drawingml.chart+xml"/>
  <Override PartName="/xl/charts/chart9.xml" ContentType="application/vnd.openxmlformats-officedocument.drawingml.chart+xml"/>
  <Override PartName="/xl/drawings/drawing10.xml" ContentType="application/vnd.openxmlformats-officedocument.drawing+xml"/>
  <Override PartName="/xl/charts/chart10.xml" ContentType="application/vnd.openxmlformats-officedocument.drawingml.chart+xml"/>
  <Override PartName="/xl/vbaProject.bin" ContentType="application/vnd.ms-office.vbaProject"/>
  <Override PartName="/xl/worksheets/sheet3.xml" ContentType="application/vnd.openxmlformats-officedocument.spreadsheetml.worksheet+xml"/>
  <Override PartName="/xl/worksheets/sheet2.xml" ContentType="application/vnd.openxmlformats-officedocument.spreadsheetml.worksheet+xml"/>
  <Override PartName="/xl/worksheets/sheet5.xml" ContentType="application/vnd.openxmlformats-officedocument.spreadsheetml.worksheet+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charts/chart2.xml" ContentType="application/vnd.openxmlformats-officedocument.drawingml.char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4.xml" ContentType="application/vnd.openxmlformats-officedocument.drawing+xml"/>
  <Override PartName="/xl/charts/chart4.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xml"/>
  <Override PartName="/xl/ctrlProps/ctrlProp24.xml" ContentType="application/vnd.ms-excel.controlproperties+xml"/>
  <Override PartName="/xl/ctrlProps/ctrlProp1.xml" ContentType="application/vnd.ms-excel.controlproperties+xml"/>
  <Override PartName="/xl/ctrlProps/ctrlProp2.xml" ContentType="application/vnd.ms-excel.controlproperties+xml"/>
  <Override PartName="/xl/ctrlProps/ctrlProp12.xml" ContentType="application/vnd.ms-excel.controlproperties+xml"/>
  <Override PartName="/xl/ctrlProps/ctrlProp11.xml" ContentType="application/vnd.ms-excel.controlproperties+xml"/>
  <Override PartName="/xl/ctrlProps/ctrlProp10.xml" ContentType="application/vnd.ms-excel.controlproperties+xml"/>
  <Override PartName="/xl/ctrlProps/ctrlProp3.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2.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6.xml" ContentType="application/vnd.ms-excel.controlproperties+xml"/>
  <Override PartName="/xl/ctrlProps/ctrlProp5.xml" ContentType="application/vnd.ms-excel.controlproperties+xml"/>
  <Override PartName="/xl/ctrlProps/ctrlProp21.xml" ContentType="application/vnd.ms-excel.controlproperties+xml"/>
  <Override PartName="/xl/ctrlProps/ctrlProp20.xml" ContentType="application/vnd.ms-excel.controlproperties+xml"/>
  <Override PartName="/xl/ctrlProps/ctrlProp23.xml" ContentType="application/vnd.ms-excel.controlproperties+xml"/>
  <Override PartName="/xl/ctrlProps/ctrlProp19.xml" ContentType="application/vnd.ms-excel.controlproperties+xml"/>
  <Override PartName="/xl/ctrlProps/ctrlProp30.xml" ContentType="application/vnd.ms-excel.controlproperties+xml"/>
  <Override PartName="/xl/ctrlProps/ctrlProp29.xml" ContentType="application/vnd.ms-excel.controlproperties+xml"/>
  <Override PartName="/xl/ctrlProps/ctrlProp28.xml" ContentType="application/vnd.ms-excel.controlproperties+xml"/>
  <Override PartName="/xl/ctrlProps/ctrlProp4.xml" ContentType="application/vnd.ms-excel.control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codeName="{8C4F1C90-05EB-6A55-5F09-09C24B55AC0B}"/>
  <workbookPr codeName="ThisWorkbook" defaultThemeVersion="124226"/>
  <bookViews>
    <workbookView xWindow="135" yWindow="-45" windowWidth="15480" windowHeight="11640" tabRatio="842" firstSheet="1" activeTab="8"/>
  </bookViews>
  <sheets>
    <sheet name="Data Entry" sheetId="32" r:id="rId1"/>
    <sheet name="Database" sheetId="1" r:id="rId2"/>
    <sheet name="Frequency" sheetId="10" r:id="rId3"/>
    <sheet name="Pellet 1" sheetId="2" r:id="rId4"/>
    <sheet name="Pellet 2" sheetId="41" r:id="rId5"/>
    <sheet name="Pellet 3" sheetId="40" r:id="rId6"/>
    <sheet name="Pellet 4" sheetId="39" r:id="rId7"/>
    <sheet name="Pellet 5" sheetId="38" r:id="rId8"/>
    <sheet name="Pellet 6" sheetId="37" r:id="rId9"/>
    <sheet name="Pellet 7" sheetId="36" r:id="rId10"/>
    <sheet name="Pellet 8" sheetId="35" r:id="rId11"/>
    <sheet name="Pellet 9" sheetId="34" r:id="rId12"/>
    <sheet name="Pellet 10" sheetId="33" r:id="rId13"/>
  </sheets>
  <definedNames>
    <definedName name="_xlnm.Print_Area" localSheetId="3">'Pellet 1'!$A$1:$S$46</definedName>
    <definedName name="_xlnm.Print_Area" localSheetId="12">'Pellet 10'!$A$1:$S$46</definedName>
    <definedName name="_xlnm.Print_Area" localSheetId="5">'Pellet 3'!$A$1:$S$46</definedName>
    <definedName name="_xlnm.Print_Area" localSheetId="7">'Pellet 5'!$A$1:$S$46</definedName>
    <definedName name="_xlnm.Print_Area" localSheetId="8">'Pellet 6'!$A$1:$S$46</definedName>
    <definedName name="_xlnm.Print_Area" localSheetId="9">'Pellet 7'!$A$1:$S$46</definedName>
    <definedName name="_xlnm.Print_Area" localSheetId="10">'Pellet 8'!$A$1:$S$46</definedName>
    <definedName name="_xlnm.Print_Area" localSheetId="11">'Pellet 9'!$A$1:$S$46</definedName>
  </definedNames>
  <calcPr calcId="144525"/>
</workbook>
</file>

<file path=xl/calcChain.xml><?xml version="1.0" encoding="utf-8"?>
<calcChain xmlns="http://schemas.openxmlformats.org/spreadsheetml/2006/main">
  <c r="W6" i="10" l="1" a="1"/>
  <c r="W6" i="10" s="1"/>
  <c r="V6" i="10" a="1"/>
  <c r="V6" i="10" s="1"/>
  <c r="R6" i="10" a="1"/>
  <c r="R6" i="10" s="1"/>
  <c r="Q6" i="10" a="1"/>
  <c r="Q6" i="10" s="1"/>
  <c r="AU6" i="10" a="1"/>
  <c r="AU6" i="10" s="1"/>
  <c r="AP6" i="10" a="1"/>
  <c r="AP7" i="10" s="1"/>
  <c r="AM6" i="10" a="1"/>
  <c r="AM6" i="10" s="1"/>
  <c r="AL6" i="10" a="1"/>
  <c r="AL6" i="10" s="1"/>
  <c r="AK6" i="10" a="1"/>
  <c r="AK7" i="10" s="1"/>
  <c r="AF6" i="10" a="1"/>
  <c r="AF6" i="10" s="1"/>
  <c r="AF9" i="10"/>
  <c r="AC6" i="10" a="1"/>
  <c r="AC6" i="10" s="1"/>
  <c r="AB6" i="10" a="1"/>
  <c r="AB6" i="10" s="1"/>
  <c r="AA6" i="10" a="1"/>
  <c r="AA7" i="10" s="1"/>
  <c r="M6" i="10" a="1"/>
  <c r="M6" i="10" s="1"/>
  <c r="L6" i="10" a="1"/>
  <c r="L7" i="10" s="1"/>
  <c r="H6" i="10" a="1"/>
  <c r="H6" i="10" s="1"/>
  <c r="G6" i="10" a="1"/>
  <c r="G6" i="10" s="1"/>
  <c r="W12" i="10" l="1"/>
  <c r="W8" i="10"/>
  <c r="W9" i="10"/>
  <c r="W11" i="10"/>
  <c r="W7" i="10"/>
  <c r="W10" i="10"/>
  <c r="V12" i="10"/>
  <c r="V8" i="10"/>
  <c r="V11" i="10"/>
  <c r="V7" i="10"/>
  <c r="V9" i="10"/>
  <c r="V10" i="10"/>
  <c r="R8" i="10"/>
  <c r="R9" i="10"/>
  <c r="R11" i="10"/>
  <c r="R7" i="10"/>
  <c r="R10" i="10"/>
  <c r="Q8" i="10"/>
  <c r="Q11" i="10"/>
  <c r="Q7" i="10"/>
  <c r="Q9" i="10"/>
  <c r="Q10" i="10"/>
  <c r="AU12" i="10"/>
  <c r="AU8" i="10"/>
  <c r="AU9" i="10"/>
  <c r="AU11" i="10"/>
  <c r="AU7" i="10"/>
  <c r="AU10" i="10"/>
  <c r="AP8" i="10"/>
  <c r="AP10" i="10"/>
  <c r="AP6" i="10"/>
  <c r="AP9" i="10"/>
  <c r="AP11" i="10"/>
  <c r="AM8" i="10"/>
  <c r="AM9" i="10"/>
  <c r="AM11" i="10"/>
  <c r="AM7" i="10"/>
  <c r="AM10" i="10"/>
  <c r="AL9" i="10"/>
  <c r="AL8" i="10"/>
  <c r="AL11" i="10"/>
  <c r="AL7" i="10"/>
  <c r="AL10" i="10"/>
  <c r="AK10" i="10"/>
  <c r="AK9" i="10"/>
  <c r="AK8" i="10"/>
  <c r="AK6" i="10"/>
  <c r="AK11" i="10"/>
  <c r="AF8" i="10"/>
  <c r="AF7" i="10"/>
  <c r="AF10" i="10"/>
  <c r="AC8" i="10"/>
  <c r="AC9" i="10"/>
  <c r="AC11" i="10"/>
  <c r="AC7" i="10"/>
  <c r="AC10" i="10"/>
  <c r="AB9" i="10"/>
  <c r="AB8" i="10"/>
  <c r="AB11" i="10"/>
  <c r="AB7" i="10"/>
  <c r="AB10" i="10"/>
  <c r="AA10" i="10"/>
  <c r="AA9" i="10"/>
  <c r="AA8" i="10"/>
  <c r="AA6" i="10"/>
  <c r="AA11" i="10"/>
  <c r="M9" i="10"/>
  <c r="M12" i="10"/>
  <c r="M8" i="10"/>
  <c r="M11" i="10"/>
  <c r="M7" i="10"/>
  <c r="M10" i="10"/>
  <c r="L12" i="10"/>
  <c r="L8" i="10"/>
  <c r="L10" i="10"/>
  <c r="L6" i="10"/>
  <c r="L9" i="10"/>
  <c r="L11" i="10"/>
  <c r="H8" i="10"/>
  <c r="H7" i="10"/>
  <c r="H9" i="10"/>
  <c r="H10" i="10"/>
  <c r="G8" i="10"/>
  <c r="G7" i="10"/>
  <c r="G9" i="10"/>
  <c r="G10" i="10"/>
  <c r="C6" i="10" a="1"/>
  <c r="C6" i="10" s="1"/>
  <c r="B6" i="10" a="1"/>
  <c r="B6" i="10" s="1"/>
  <c r="C12" i="10" l="1"/>
  <c r="C8" i="10"/>
  <c r="C9" i="10"/>
  <c r="C11" i="10"/>
  <c r="C7" i="10"/>
  <c r="C10" i="10"/>
  <c r="B12" i="10"/>
  <c r="B8" i="10"/>
  <c r="B9" i="10"/>
  <c r="B31" i="10" s="1"/>
  <c r="B7" i="10"/>
  <c r="B11" i="10"/>
  <c r="B10" i="10"/>
  <c r="G30" i="10"/>
  <c r="H31" i="10"/>
  <c r="H30" i="10"/>
  <c r="I30" i="10"/>
  <c r="J30" i="10"/>
  <c r="L30" i="10"/>
  <c r="M30" i="10"/>
  <c r="N30" i="10"/>
  <c r="O30" i="10"/>
  <c r="Q30" i="10"/>
  <c r="R30" i="10"/>
  <c r="S30" i="10"/>
  <c r="V30" i="10"/>
  <c r="W30" i="10"/>
  <c r="X30" i="10"/>
  <c r="Y30" i="10"/>
  <c r="AA30" i="10"/>
  <c r="AB30" i="10"/>
  <c r="AC30" i="10"/>
  <c r="AF30" i="10"/>
  <c r="AK30" i="10"/>
  <c r="AL30" i="10"/>
  <c r="AM30" i="10"/>
  <c r="AP30" i="10"/>
  <c r="AQ30" i="10"/>
  <c r="AR30" i="10"/>
  <c r="AS30" i="10"/>
  <c r="AU30" i="10"/>
  <c r="AV30" i="10"/>
  <c r="AW30" i="10"/>
  <c r="AX30" i="10"/>
  <c r="C30" i="10"/>
  <c r="D30" i="10"/>
  <c r="E30" i="10"/>
  <c r="B30" i="10"/>
  <c r="BF60" i="32"/>
  <c r="AV29" i="10" s="1"/>
  <c r="BG60" i="32"/>
  <c r="AW29" i="10" s="1"/>
  <c r="BH60" i="32"/>
  <c r="AX29" i="10" s="1"/>
  <c r="BF59" i="32"/>
  <c r="AV28" i="10" s="1"/>
  <c r="BG59" i="32"/>
  <c r="AW28" i="10" s="1"/>
  <c r="BH59" i="32"/>
  <c r="AX28" i="10"/>
  <c r="BE60" i="32"/>
  <c r="AU29" i="10" s="1"/>
  <c r="BE59" i="32"/>
  <c r="AU28" i="10" s="1"/>
  <c r="AZ60" i="32"/>
  <c r="AQ29" i="10" s="1"/>
  <c r="BA60" i="32"/>
  <c r="AR29" i="10" s="1"/>
  <c r="BB60" i="32"/>
  <c r="AS29" i="10" s="1"/>
  <c r="AZ59" i="32"/>
  <c r="AQ28" i="10"/>
  <c r="BA59" i="32"/>
  <c r="AR28" i="10" s="1"/>
  <c r="BB59" i="32"/>
  <c r="AS28" i="10" s="1"/>
  <c r="AY60" i="32"/>
  <c r="AP29" i="10" s="1"/>
  <c r="AY59" i="32"/>
  <c r="AP28" i="10" s="1"/>
  <c r="AN30" i="10"/>
  <c r="AT60" i="32"/>
  <c r="AL29" i="10" s="1"/>
  <c r="AU60" i="32"/>
  <c r="AM29" i="10" s="1"/>
  <c r="AS60" i="32"/>
  <c r="AK29" i="10" s="1"/>
  <c r="AT59" i="32"/>
  <c r="AL28" i="10" s="1"/>
  <c r="AU59" i="32"/>
  <c r="AM28" i="10" s="1"/>
  <c r="AS59" i="32"/>
  <c r="AK28" i="10" s="1"/>
  <c r="AG30" i="10"/>
  <c r="AH30" i="10"/>
  <c r="AI30" i="10"/>
  <c r="AM60" i="32"/>
  <c r="AF29" i="10" s="1"/>
  <c r="AM59" i="32"/>
  <c r="AF28" i="10" s="1"/>
  <c r="AD30" i="10"/>
  <c r="AH60" i="32"/>
  <c r="AB29" i="10" s="1"/>
  <c r="AI60" i="32"/>
  <c r="AC29" i="10" s="1"/>
  <c r="AG60" i="32"/>
  <c r="AA29" i="10" s="1"/>
  <c r="AH59" i="32"/>
  <c r="AB28" i="10" s="1"/>
  <c r="AI59" i="32"/>
  <c r="AC28" i="10"/>
  <c r="AG59" i="32"/>
  <c r="AA28" i="10" s="1"/>
  <c r="AB60" i="32"/>
  <c r="W29" i="10" s="1"/>
  <c r="AC60" i="32"/>
  <c r="X29" i="10" s="1"/>
  <c r="AD60" i="32"/>
  <c r="Y29" i="10" s="1"/>
  <c r="AB59" i="32"/>
  <c r="W28" i="10" s="1"/>
  <c r="AC59" i="32"/>
  <c r="X28" i="10"/>
  <c r="AD59" i="32"/>
  <c r="Y28" i="10" s="1"/>
  <c r="AA60" i="32"/>
  <c r="V29" i="10" s="1"/>
  <c r="AA59" i="32"/>
  <c r="V28" i="10" s="1"/>
  <c r="T30" i="10"/>
  <c r="L31" i="10"/>
  <c r="M31" i="10"/>
  <c r="N31" i="10"/>
  <c r="O31" i="10"/>
  <c r="Q31" i="10"/>
  <c r="R31" i="10"/>
  <c r="S31" i="10"/>
  <c r="T31" i="10"/>
  <c r="T32" i="10" s="1"/>
  <c r="V31" i="10"/>
  <c r="W31" i="10"/>
  <c r="X31" i="10"/>
  <c r="X32" i="10" s="1"/>
  <c r="Y31" i="10"/>
  <c r="AA31" i="10"/>
  <c r="AB31" i="10"/>
  <c r="AB32" i="10" s="1"/>
  <c r="AC31" i="10"/>
  <c r="AC32" i="10" s="1"/>
  <c r="AD31" i="10"/>
  <c r="AD32" i="10" s="1"/>
  <c r="AF31" i="10"/>
  <c r="AF32" i="10" s="1"/>
  <c r="AG31" i="10"/>
  <c r="AH31" i="10"/>
  <c r="AI31" i="10"/>
  <c r="AK31" i="10"/>
  <c r="AL31" i="10"/>
  <c r="AM31" i="10"/>
  <c r="AM32" i="10" s="1"/>
  <c r="AN31" i="10"/>
  <c r="AN32" i="10" s="1"/>
  <c r="AP31" i="10"/>
  <c r="AQ31" i="10"/>
  <c r="AQ32" i="10" s="1"/>
  <c r="AR31" i="10"/>
  <c r="AR32" i="10" s="1"/>
  <c r="AS31" i="10"/>
  <c r="AU31" i="10"/>
  <c r="AU32" i="10" s="1"/>
  <c r="AV31" i="10"/>
  <c r="AW31" i="10"/>
  <c r="AX31" i="10"/>
  <c r="AX32" i="10" s="1"/>
  <c r="V60" i="32"/>
  <c r="R29" i="10" s="1"/>
  <c r="W60" i="32"/>
  <c r="S29" i="10" s="1"/>
  <c r="X60" i="32"/>
  <c r="T29" i="10" s="1"/>
  <c r="V59" i="32"/>
  <c r="R28" i="10" s="1"/>
  <c r="W59" i="32"/>
  <c r="S28" i="10" s="1"/>
  <c r="X59" i="32"/>
  <c r="T28" i="10" s="1"/>
  <c r="U60" i="32"/>
  <c r="Q29" i="10" s="1"/>
  <c r="U59" i="32"/>
  <c r="Q28" i="10" s="1"/>
  <c r="I31" i="10"/>
  <c r="J31" i="10"/>
  <c r="G31" i="10"/>
  <c r="D31" i="10"/>
  <c r="E31" i="10"/>
  <c r="P60" i="32"/>
  <c r="M29" i="10" s="1"/>
  <c r="Q60" i="32"/>
  <c r="N29" i="10" s="1"/>
  <c r="R60" i="32"/>
  <c r="O29" i="10" s="1"/>
  <c r="P59" i="32"/>
  <c r="M28" i="10" s="1"/>
  <c r="Q59" i="32"/>
  <c r="N28" i="10" s="1"/>
  <c r="R59" i="32"/>
  <c r="O28" i="10" s="1"/>
  <c r="O60" i="32"/>
  <c r="L29" i="10" s="1"/>
  <c r="O59" i="32"/>
  <c r="L28" i="10" s="1"/>
  <c r="J60" i="32"/>
  <c r="H29" i="10" s="1"/>
  <c r="K60" i="32"/>
  <c r="I29" i="10" s="1"/>
  <c r="L60" i="32"/>
  <c r="J29" i="10" s="1"/>
  <c r="J59" i="32"/>
  <c r="H28" i="10" s="1"/>
  <c r="K59" i="32"/>
  <c r="I28" i="10" s="1"/>
  <c r="L59" i="32"/>
  <c r="J28" i="10" s="1"/>
  <c r="I60" i="32"/>
  <c r="G29" i="10" s="1"/>
  <c r="I59" i="32"/>
  <c r="G28" i="10" s="1"/>
  <c r="D59" i="32"/>
  <c r="C28" i="10" s="1"/>
  <c r="E59" i="32"/>
  <c r="D28" i="10"/>
  <c r="F59" i="32"/>
  <c r="E28" i="10" s="1"/>
  <c r="D60" i="32"/>
  <c r="C29" i="10" s="1"/>
  <c r="E60" i="32"/>
  <c r="D29" i="10" s="1"/>
  <c r="F60" i="32"/>
  <c r="E29" i="10" s="1"/>
  <c r="C60" i="32"/>
  <c r="B29" i="10" s="1"/>
  <c r="C59" i="32"/>
  <c r="B28" i="10" s="1"/>
  <c r="A2" i="33"/>
  <c r="B2" i="34"/>
  <c r="B2" i="35"/>
  <c r="B2" i="36"/>
  <c r="B2" i="37"/>
  <c r="B2" i="38"/>
  <c r="B2" i="39"/>
  <c r="B2" i="40"/>
  <c r="B2" i="41"/>
  <c r="B2" i="2"/>
  <c r="C2" i="2"/>
  <c r="G17" i="1" a="1"/>
  <c r="H17" i="1" s="1"/>
  <c r="K6" i="33" s="1"/>
  <c r="G16" i="1" a="1"/>
  <c r="I16" i="1" s="1"/>
  <c r="L6" i="34" s="1"/>
  <c r="G15" i="1" a="1"/>
  <c r="H15" i="1" s="1"/>
  <c r="G14" i="1" a="1"/>
  <c r="G14" i="1" s="1"/>
  <c r="G13" i="1" a="1"/>
  <c r="H13" i="1" s="1"/>
  <c r="K6" i="37" s="1"/>
  <c r="G12" i="1" a="1"/>
  <c r="H12" i="1" s="1"/>
  <c r="K6" i="38" s="1"/>
  <c r="G11" i="1" a="1"/>
  <c r="H11" i="1" s="1"/>
  <c r="G10" i="1" a="1"/>
  <c r="H10" i="1" s="1"/>
  <c r="K6" i="40" s="1"/>
  <c r="G9" i="1" a="1"/>
  <c r="H9" i="1" s="1"/>
  <c r="K6" i="41" s="1"/>
  <c r="G8" i="1" a="1"/>
  <c r="H8" i="1" s="1"/>
  <c r="K6" i="2" s="1"/>
  <c r="F7" i="33"/>
  <c r="B7" i="33"/>
  <c r="B6" i="33"/>
  <c r="B5" i="33"/>
  <c r="F7" i="34"/>
  <c r="B7" i="34"/>
  <c r="B6" i="34"/>
  <c r="B5" i="34"/>
  <c r="F7" i="35"/>
  <c r="B7" i="35"/>
  <c r="B6" i="35"/>
  <c r="B5" i="35"/>
  <c r="F7" i="36"/>
  <c r="B7" i="36"/>
  <c r="B6" i="36"/>
  <c r="B5" i="36"/>
  <c r="F7" i="37"/>
  <c r="B7" i="37"/>
  <c r="B6" i="37"/>
  <c r="B5" i="37"/>
  <c r="F7" i="38"/>
  <c r="B7" i="38"/>
  <c r="B6" i="38"/>
  <c r="B5" i="38"/>
  <c r="F7" i="39"/>
  <c r="B7" i="39"/>
  <c r="B6" i="39"/>
  <c r="B5" i="39"/>
  <c r="F7" i="40"/>
  <c r="B7" i="40"/>
  <c r="B6" i="40"/>
  <c r="B5" i="40"/>
  <c r="F7" i="41"/>
  <c r="B7" i="41"/>
  <c r="B6" i="41"/>
  <c r="B5" i="41"/>
  <c r="G17" i="1"/>
  <c r="J6" i="33" s="1"/>
  <c r="J17" i="1"/>
  <c r="M6" i="33" s="1"/>
  <c r="K17" i="1"/>
  <c r="N6" i="33" s="1"/>
  <c r="N17" i="1"/>
  <c r="Q6" i="33" s="1"/>
  <c r="O17" i="1"/>
  <c r="R6" i="33" s="1"/>
  <c r="R17" i="1"/>
  <c r="K7" i="33" s="1"/>
  <c r="S17" i="1"/>
  <c r="L7" i="33" s="1"/>
  <c r="V17" i="1"/>
  <c r="W17" i="1"/>
  <c r="Z17" i="1"/>
  <c r="AA17" i="1"/>
  <c r="AD17" i="1"/>
  <c r="AE17" i="1"/>
  <c r="AH17" i="1"/>
  <c r="AI17" i="1"/>
  <c r="AL17" i="1"/>
  <c r="AM17" i="1"/>
  <c r="AP17" i="1"/>
  <c r="AQ17" i="1"/>
  <c r="AT17" i="1"/>
  <c r="AU17" i="1"/>
  <c r="AX17" i="1"/>
  <c r="AY17" i="1"/>
  <c r="BB17" i="1"/>
  <c r="BC17" i="1"/>
  <c r="G13" i="1"/>
  <c r="J6" i="37" s="1"/>
  <c r="I13" i="1"/>
  <c r="L6" i="37" s="1"/>
  <c r="J13" i="1"/>
  <c r="M6" i="37" s="1"/>
  <c r="K13" i="1"/>
  <c r="N6" i="37" s="1"/>
  <c r="M13" i="1"/>
  <c r="P6" i="37" s="1"/>
  <c r="N13" i="1"/>
  <c r="Q6" i="37" s="1"/>
  <c r="O13" i="1"/>
  <c r="R6" i="37" s="1"/>
  <c r="Q13" i="1"/>
  <c r="J7" i="37" s="1"/>
  <c r="R13" i="1"/>
  <c r="K7" i="37" s="1"/>
  <c r="S13" i="1"/>
  <c r="L7" i="37" s="1"/>
  <c r="U13" i="1"/>
  <c r="N7" i="37" s="1"/>
  <c r="V13" i="1"/>
  <c r="O7" i="37" s="1"/>
  <c r="W13" i="1"/>
  <c r="P7" i="37" s="1"/>
  <c r="Y13" i="1"/>
  <c r="R7" i="37" s="1"/>
  <c r="Z13" i="1"/>
  <c r="S7" i="37" s="1"/>
  <c r="AA13" i="1"/>
  <c r="J8" i="37" s="1"/>
  <c r="AC13" i="1"/>
  <c r="L8" i="37" s="1"/>
  <c r="AD13" i="1"/>
  <c r="M8" i="37" s="1"/>
  <c r="AE13" i="1"/>
  <c r="N8" i="37" s="1"/>
  <c r="AG13" i="1"/>
  <c r="P8" i="37" s="1"/>
  <c r="AH13" i="1"/>
  <c r="Q8" i="37" s="1"/>
  <c r="AI13" i="1"/>
  <c r="R8" i="37" s="1"/>
  <c r="AK13" i="1"/>
  <c r="J9" i="37" s="1"/>
  <c r="AL13" i="1"/>
  <c r="K9" i="37" s="1"/>
  <c r="AM13" i="1"/>
  <c r="L9" i="37" s="1"/>
  <c r="AO13" i="1"/>
  <c r="N9" i="37" s="1"/>
  <c r="AP13" i="1"/>
  <c r="O9" i="37" s="1"/>
  <c r="AQ13" i="1"/>
  <c r="P9" i="37" s="1"/>
  <c r="AS13" i="1"/>
  <c r="R9" i="37" s="1"/>
  <c r="AT13" i="1"/>
  <c r="S9" i="37" s="1"/>
  <c r="AU13" i="1"/>
  <c r="J10" i="37" s="1"/>
  <c r="AW13" i="1"/>
  <c r="L10" i="37" s="1"/>
  <c r="AX13" i="1"/>
  <c r="M10" i="37" s="1"/>
  <c r="AY13" i="1"/>
  <c r="BA13" i="1"/>
  <c r="BB13" i="1"/>
  <c r="BC13" i="1"/>
  <c r="K11" i="1"/>
  <c r="Q11" i="1"/>
  <c r="V11" i="1"/>
  <c r="AA11" i="1"/>
  <c r="AG11" i="1"/>
  <c r="AL11" i="1"/>
  <c r="AQ11" i="1"/>
  <c r="AW11" i="1"/>
  <c r="BB11" i="1"/>
  <c r="G9" i="1"/>
  <c r="J6" i="41" s="1"/>
  <c r="I9" i="1"/>
  <c r="L6" i="41" s="1"/>
  <c r="J9" i="1"/>
  <c r="M6" i="41" s="1"/>
  <c r="K9" i="1"/>
  <c r="N6" i="41" s="1"/>
  <c r="M9" i="1"/>
  <c r="P6" i="41" s="1"/>
  <c r="N9" i="1"/>
  <c r="O9" i="1"/>
  <c r="Q9" i="1"/>
  <c r="R9" i="1"/>
  <c r="S9" i="1"/>
  <c r="U9" i="1"/>
  <c r="V9" i="1"/>
  <c r="W9" i="1"/>
  <c r="Y9" i="1"/>
  <c r="Z9" i="1"/>
  <c r="AA9" i="1"/>
  <c r="AC9" i="1"/>
  <c r="AD9" i="1"/>
  <c r="AE9" i="1"/>
  <c r="AG9" i="1"/>
  <c r="AH9" i="1"/>
  <c r="AI9" i="1"/>
  <c r="AK9" i="1"/>
  <c r="AL9" i="1"/>
  <c r="AM9" i="1"/>
  <c r="AO9" i="1"/>
  <c r="AP9" i="1"/>
  <c r="AQ9" i="1"/>
  <c r="AS9" i="1"/>
  <c r="AT9" i="1"/>
  <c r="AU9" i="1"/>
  <c r="AW9" i="1"/>
  <c r="AX9" i="1"/>
  <c r="AY9" i="1"/>
  <c r="BA9" i="1"/>
  <c r="BB9" i="1"/>
  <c r="BC9" i="1"/>
  <c r="G8" i="1"/>
  <c r="J6" i="2" s="1"/>
  <c r="AA8" i="1"/>
  <c r="C61" i="32"/>
  <c r="C5" i="32"/>
  <c r="C58" i="32"/>
  <c r="B4" i="40"/>
  <c r="C2" i="40"/>
  <c r="B4" i="39"/>
  <c r="C2" i="39"/>
  <c r="B4" i="38"/>
  <c r="C2" i="38"/>
  <c r="B4" i="37"/>
  <c r="C2" i="37"/>
  <c r="B4" i="36"/>
  <c r="C2" i="36"/>
  <c r="B4" i="35"/>
  <c r="C2" i="35"/>
  <c r="B4" i="34"/>
  <c r="C2" i="34"/>
  <c r="B4" i="33"/>
  <c r="C2" i="33"/>
  <c r="B4" i="41"/>
  <c r="C2" i="41"/>
  <c r="AU2" i="10"/>
  <c r="AP2" i="10"/>
  <c r="AK2" i="10"/>
  <c r="AF2" i="10"/>
  <c r="AA2" i="10"/>
  <c r="V2" i="10"/>
  <c r="Q2" i="10"/>
  <c r="L2" i="10"/>
  <c r="G2" i="10"/>
  <c r="AX3" i="10"/>
  <c r="AW3" i="10"/>
  <c r="AV3" i="10"/>
  <c r="AU3" i="10"/>
  <c r="AS3" i="10"/>
  <c r="AR3" i="10"/>
  <c r="AQ3" i="10"/>
  <c r="AP3" i="10"/>
  <c r="AN3" i="10"/>
  <c r="AM3" i="10"/>
  <c r="AL3" i="10"/>
  <c r="AK3" i="10"/>
  <c r="AI3" i="10"/>
  <c r="AH3" i="10"/>
  <c r="AG3" i="10"/>
  <c r="AF3" i="10"/>
  <c r="AD3" i="10"/>
  <c r="AC3" i="10"/>
  <c r="AB3" i="10"/>
  <c r="AA3" i="10"/>
  <c r="Y3" i="10"/>
  <c r="X3" i="10"/>
  <c r="W3" i="10"/>
  <c r="V3" i="10"/>
  <c r="T3" i="10"/>
  <c r="S3" i="10"/>
  <c r="R3" i="10"/>
  <c r="Q3" i="10"/>
  <c r="O3" i="10"/>
  <c r="N3" i="10"/>
  <c r="M3" i="10"/>
  <c r="L3" i="10"/>
  <c r="J3" i="10"/>
  <c r="I3" i="10"/>
  <c r="H3" i="10"/>
  <c r="G3" i="10"/>
  <c r="K81" i="32"/>
  <c r="J81" i="32"/>
  <c r="I81" i="32"/>
  <c r="H81" i="32"/>
  <c r="G81" i="32"/>
  <c r="F81" i="32"/>
  <c r="E81" i="32"/>
  <c r="D81" i="32"/>
  <c r="C81" i="32"/>
  <c r="B81" i="32"/>
  <c r="BH61" i="32"/>
  <c r="BG61" i="32"/>
  <c r="BF61" i="32"/>
  <c r="BE61" i="32"/>
  <c r="BH58" i="32"/>
  <c r="BG58" i="32"/>
  <c r="BF58" i="32"/>
  <c r="BE58" i="32"/>
  <c r="BH5" i="32"/>
  <c r="BG5" i="32"/>
  <c r="BF5" i="32"/>
  <c r="BE5" i="32"/>
  <c r="BB61" i="32"/>
  <c r="BA61" i="32"/>
  <c r="AZ61" i="32"/>
  <c r="AY61" i="32"/>
  <c r="BB58" i="32"/>
  <c r="BA58" i="32"/>
  <c r="AZ58" i="32"/>
  <c r="AY58" i="32"/>
  <c r="BB5" i="32"/>
  <c r="BA5" i="32"/>
  <c r="AZ5" i="32"/>
  <c r="AY5" i="32"/>
  <c r="AV60" i="32"/>
  <c r="AN29" i="10" s="1"/>
  <c r="AV59" i="32"/>
  <c r="AN28" i="10" s="1"/>
  <c r="AV61" i="32"/>
  <c r="AU61" i="32"/>
  <c r="AT61" i="32"/>
  <c r="AS61" i="32"/>
  <c r="AV58" i="32"/>
  <c r="AU58" i="32"/>
  <c r="AT58" i="32"/>
  <c r="AS58" i="32"/>
  <c r="AV5" i="32"/>
  <c r="AU5" i="32"/>
  <c r="AT5" i="32"/>
  <c r="AS5" i="32"/>
  <c r="AN60" i="32"/>
  <c r="AG29" i="10" s="1"/>
  <c r="AO60" i="32"/>
  <c r="AH29" i="10" s="1"/>
  <c r="AP60" i="32"/>
  <c r="AI29" i="10" s="1"/>
  <c r="AN59" i="32"/>
  <c r="AG28" i="10" s="1"/>
  <c r="AO59" i="32"/>
  <c r="AH28" i="10" s="1"/>
  <c r="AP59" i="32"/>
  <c r="AI28" i="10" s="1"/>
  <c r="AP61" i="32"/>
  <c r="AO61" i="32"/>
  <c r="AN61" i="32"/>
  <c r="AM61" i="32"/>
  <c r="AP58" i="32"/>
  <c r="AO58" i="32"/>
  <c r="AN58" i="32"/>
  <c r="AM58" i="32"/>
  <c r="AP5" i="32"/>
  <c r="AO5" i="32"/>
  <c r="AN5" i="32"/>
  <c r="AM5" i="32"/>
  <c r="AJ60" i="32"/>
  <c r="AD29" i="10"/>
  <c r="AJ59" i="32"/>
  <c r="AD28" i="10" s="1"/>
  <c r="AJ61" i="32"/>
  <c r="AI61" i="32"/>
  <c r="AH61" i="32"/>
  <c r="AG61" i="32"/>
  <c r="AJ58" i="32"/>
  <c r="AI58" i="32"/>
  <c r="AH58" i="32"/>
  <c r="AG58" i="32"/>
  <c r="AJ5" i="32"/>
  <c r="AI5" i="32"/>
  <c r="AH5" i="32"/>
  <c r="AG5" i="32"/>
  <c r="AD61" i="32"/>
  <c r="AC61" i="32"/>
  <c r="AB61" i="32"/>
  <c r="AA61" i="32"/>
  <c r="AD58" i="32"/>
  <c r="AC58" i="32"/>
  <c r="AB58" i="32"/>
  <c r="AA58" i="32"/>
  <c r="AD5" i="32"/>
  <c r="AC5" i="32"/>
  <c r="AB5" i="32"/>
  <c r="AA5" i="32"/>
  <c r="X61" i="32"/>
  <c r="W61" i="32"/>
  <c r="V61" i="32"/>
  <c r="U61" i="32"/>
  <c r="X58" i="32"/>
  <c r="W58" i="32"/>
  <c r="V58" i="32"/>
  <c r="U58" i="32"/>
  <c r="X5" i="32"/>
  <c r="W5" i="32"/>
  <c r="V5" i="32"/>
  <c r="U5" i="32"/>
  <c r="R61" i="32"/>
  <c r="Q61" i="32"/>
  <c r="P61" i="32"/>
  <c r="O61" i="32"/>
  <c r="R58" i="32"/>
  <c r="Q58" i="32"/>
  <c r="P58" i="32"/>
  <c r="O58" i="32"/>
  <c r="R5" i="32"/>
  <c r="Q5" i="32"/>
  <c r="P5" i="32"/>
  <c r="O5" i="32"/>
  <c r="L61" i="32"/>
  <c r="K61" i="32"/>
  <c r="J61" i="32"/>
  <c r="I61" i="32"/>
  <c r="L58" i="32"/>
  <c r="K58" i="32"/>
  <c r="J58" i="32"/>
  <c r="I58" i="32"/>
  <c r="L5" i="32"/>
  <c r="K5" i="32"/>
  <c r="J5" i="32"/>
  <c r="I5" i="32"/>
  <c r="D3" i="10"/>
  <c r="E3" i="10"/>
  <c r="B3" i="10"/>
  <c r="C3" i="10"/>
  <c r="D61" i="32"/>
  <c r="E61" i="32"/>
  <c r="F61" i="32"/>
  <c r="D58" i="32"/>
  <c r="E58" i="32"/>
  <c r="F58" i="32"/>
  <c r="F5" i="32"/>
  <c r="E5" i="32"/>
  <c r="D5" i="32"/>
  <c r="B7" i="2"/>
  <c r="F7" i="2"/>
  <c r="B6" i="2"/>
  <c r="B5" i="2"/>
  <c r="B4" i="2"/>
  <c r="BA17" i="1"/>
  <c r="AW17" i="1"/>
  <c r="AS17" i="1"/>
  <c r="AO17" i="1"/>
  <c r="AK17" i="1"/>
  <c r="AG17" i="1"/>
  <c r="AC17" i="1"/>
  <c r="Y17" i="1"/>
  <c r="U17" i="1"/>
  <c r="N7" i="33" s="1"/>
  <c r="Q17" i="1"/>
  <c r="J7" i="33" s="1"/>
  <c r="M17" i="1"/>
  <c r="P6" i="33" s="1"/>
  <c r="I17" i="1"/>
  <c r="L6" i="33" s="1"/>
  <c r="BD9" i="1"/>
  <c r="AZ9" i="1"/>
  <c r="AV9" i="1"/>
  <c r="AR9" i="1"/>
  <c r="AN9" i="1"/>
  <c r="AJ9" i="1"/>
  <c r="AF9" i="1"/>
  <c r="AB9" i="1"/>
  <c r="X9" i="1"/>
  <c r="T9" i="1"/>
  <c r="P9" i="1"/>
  <c r="L9" i="1"/>
  <c r="O6" i="41" s="1"/>
  <c r="AV11" i="1"/>
  <c r="AF11" i="1"/>
  <c r="P11" i="1"/>
  <c r="BD13" i="1"/>
  <c r="AZ13" i="1"/>
  <c r="AV13" i="1"/>
  <c r="K10" i="37" s="1"/>
  <c r="AR13" i="1"/>
  <c r="Q9" i="37" s="1"/>
  <c r="AN13" i="1"/>
  <c r="M9" i="37" s="1"/>
  <c r="AJ13" i="1"/>
  <c r="S8" i="37" s="1"/>
  <c r="AF13" i="1"/>
  <c r="O8" i="37" s="1"/>
  <c r="AB13" i="1"/>
  <c r="K8" i="37" s="1"/>
  <c r="X13" i="1"/>
  <c r="Q7" i="37" s="1"/>
  <c r="T13" i="1"/>
  <c r="M7" i="37" s="1"/>
  <c r="P13" i="1"/>
  <c r="S6" i="37" s="1"/>
  <c r="L13" i="1"/>
  <c r="O6" i="37" s="1"/>
  <c r="BD17" i="1"/>
  <c r="AZ17" i="1"/>
  <c r="AV17" i="1"/>
  <c r="AR17" i="1"/>
  <c r="AN17" i="1"/>
  <c r="AJ17" i="1"/>
  <c r="AF17" i="1"/>
  <c r="AB17" i="1"/>
  <c r="X17" i="1"/>
  <c r="T17" i="1"/>
  <c r="M7" i="33" s="1"/>
  <c r="P17" i="1"/>
  <c r="S6" i="33" s="1"/>
  <c r="L17" i="1"/>
  <c r="O6" i="33" s="1"/>
  <c r="G32" i="10"/>
  <c r="E32" i="10" l="1"/>
  <c r="AK32" i="10"/>
  <c r="C31" i="10"/>
  <c r="C32" i="10" s="1"/>
  <c r="H32" i="10"/>
  <c r="BC8" i="1"/>
  <c r="AY8" i="1"/>
  <c r="AU8" i="1"/>
  <c r="AQ8" i="1"/>
  <c r="AM8" i="1"/>
  <c r="AI8" i="1"/>
  <c r="AE8" i="1"/>
  <c r="W8" i="1"/>
  <c r="P7" i="2" s="1"/>
  <c r="S8" i="1"/>
  <c r="L7" i="2" s="1"/>
  <c r="O8" i="1"/>
  <c r="R6" i="2" s="1"/>
  <c r="K8" i="1"/>
  <c r="N6" i="2" s="1"/>
  <c r="AX8" i="1"/>
  <c r="AP8" i="1"/>
  <c r="AH8" i="1"/>
  <c r="Z8" i="1"/>
  <c r="R8" i="1"/>
  <c r="K7" i="2" s="1"/>
  <c r="J8" i="1"/>
  <c r="M6" i="2" s="1"/>
  <c r="BA8" i="1"/>
  <c r="AW8" i="1"/>
  <c r="AS8" i="1"/>
  <c r="AO8" i="1"/>
  <c r="AK8" i="1"/>
  <c r="AG8" i="1"/>
  <c r="AC8" i="1"/>
  <c r="Y8" i="1"/>
  <c r="U8" i="1"/>
  <c r="N7" i="2" s="1"/>
  <c r="Q8" i="1"/>
  <c r="J7" i="2" s="1"/>
  <c r="M8" i="1"/>
  <c r="P6" i="2" s="1"/>
  <c r="I8" i="1"/>
  <c r="L6" i="2" s="1"/>
  <c r="BB8" i="1"/>
  <c r="AT8" i="1"/>
  <c r="AL8" i="1"/>
  <c r="AD8" i="1"/>
  <c r="V8" i="1"/>
  <c r="O7" i="2" s="1"/>
  <c r="N8" i="1"/>
  <c r="Q6" i="2" s="1"/>
  <c r="BD8" i="1"/>
  <c r="AZ8" i="1"/>
  <c r="AV8" i="1"/>
  <c r="AR8" i="1"/>
  <c r="AN8" i="1"/>
  <c r="AJ8" i="1"/>
  <c r="AF8" i="1"/>
  <c r="AB8" i="1"/>
  <c r="X8" i="1"/>
  <c r="Q7" i="2" s="1"/>
  <c r="T8" i="1"/>
  <c r="M7" i="2" s="1"/>
  <c r="P8" i="1"/>
  <c r="S6" i="2" s="1"/>
  <c r="L8" i="1"/>
  <c r="O6" i="2" s="1"/>
  <c r="AH10" i="1"/>
  <c r="BB10" i="1"/>
  <c r="AL10" i="1"/>
  <c r="V10" i="1"/>
  <c r="AX10" i="1"/>
  <c r="R10" i="1"/>
  <c r="AT10" i="1"/>
  <c r="AD10" i="1"/>
  <c r="N10" i="1"/>
  <c r="AP10" i="1"/>
  <c r="Z10" i="1"/>
  <c r="J10" i="1"/>
  <c r="BD14" i="1"/>
  <c r="AN14" i="1"/>
  <c r="X14" i="1"/>
  <c r="H14" i="1"/>
  <c r="AV14" i="1"/>
  <c r="AF14" i="1"/>
  <c r="P14" i="1"/>
  <c r="AR14" i="1"/>
  <c r="AB14" i="1"/>
  <c r="L14" i="1"/>
  <c r="AZ14" i="1"/>
  <c r="AJ14" i="1"/>
  <c r="T14" i="1"/>
  <c r="BD16" i="1"/>
  <c r="AZ16" i="1"/>
  <c r="AV16" i="1"/>
  <c r="AR16" i="1"/>
  <c r="AN16" i="1"/>
  <c r="AJ16" i="1"/>
  <c r="AF16" i="1"/>
  <c r="AB16" i="1"/>
  <c r="X16" i="1"/>
  <c r="T16" i="1"/>
  <c r="P16" i="1"/>
  <c r="L16" i="1"/>
  <c r="O6" i="34" s="1"/>
  <c r="H16" i="1"/>
  <c r="BC16" i="1"/>
  <c r="AY16" i="1"/>
  <c r="AU16" i="1"/>
  <c r="AQ16" i="1"/>
  <c r="AM16" i="1"/>
  <c r="AI16" i="1"/>
  <c r="AE16" i="1"/>
  <c r="AA16" i="1"/>
  <c r="W16" i="1"/>
  <c r="S16" i="1"/>
  <c r="O16" i="1"/>
  <c r="K16" i="1"/>
  <c r="N6" i="34" s="1"/>
  <c r="G16" i="1"/>
  <c r="BB16" i="1"/>
  <c r="AX16" i="1"/>
  <c r="AT16" i="1"/>
  <c r="AP16" i="1"/>
  <c r="AL16" i="1"/>
  <c r="AH16" i="1"/>
  <c r="AD16" i="1"/>
  <c r="Z16" i="1"/>
  <c r="V16" i="1"/>
  <c r="R16" i="1"/>
  <c r="N16" i="1"/>
  <c r="J16" i="1"/>
  <c r="M6" i="34" s="1"/>
  <c r="BA16" i="1"/>
  <c r="AW16" i="1"/>
  <c r="AS16" i="1"/>
  <c r="AO16" i="1"/>
  <c r="AK16" i="1"/>
  <c r="AG16" i="1"/>
  <c r="AC16" i="1"/>
  <c r="Y16" i="1"/>
  <c r="U16" i="1"/>
  <c r="Q16" i="1"/>
  <c r="M16" i="1"/>
  <c r="AN15" i="1"/>
  <c r="I15" i="1"/>
  <c r="L6" i="35" s="1"/>
  <c r="AO15" i="1"/>
  <c r="AX15" i="1"/>
  <c r="AP15" i="1"/>
  <c r="AH15" i="1"/>
  <c r="Z15" i="1"/>
  <c r="R15" i="1"/>
  <c r="J15" i="1"/>
  <c r="L15" i="1"/>
  <c r="AB15" i="1"/>
  <c r="AR15" i="1"/>
  <c r="M15" i="1"/>
  <c r="AC15" i="1"/>
  <c r="AS15" i="1"/>
  <c r="BC15" i="1"/>
  <c r="AU15" i="1"/>
  <c r="AM15" i="1"/>
  <c r="AE15" i="1"/>
  <c r="W15" i="1"/>
  <c r="O15" i="1"/>
  <c r="G15" i="1"/>
  <c r="J6" i="35" s="1"/>
  <c r="P15" i="1"/>
  <c r="AF15" i="1"/>
  <c r="AV15" i="1"/>
  <c r="Q15" i="1"/>
  <c r="AG15" i="1"/>
  <c r="AW15" i="1"/>
  <c r="BB15" i="1"/>
  <c r="AT15" i="1"/>
  <c r="AL15" i="1"/>
  <c r="AD15" i="1"/>
  <c r="V15" i="1"/>
  <c r="N15" i="1"/>
  <c r="BD15" i="1"/>
  <c r="T15" i="1"/>
  <c r="AJ15" i="1"/>
  <c r="AZ15" i="1"/>
  <c r="U15" i="1"/>
  <c r="AK15" i="1"/>
  <c r="BA15" i="1"/>
  <c r="AY15" i="1"/>
  <c r="AQ15" i="1"/>
  <c r="AI15" i="1"/>
  <c r="AA15" i="1"/>
  <c r="S15" i="1"/>
  <c r="K15" i="1"/>
  <c r="X15" i="1"/>
  <c r="Y15" i="1"/>
  <c r="J6" i="36"/>
  <c r="K14" i="1"/>
  <c r="BB14" i="1"/>
  <c r="AX14" i="1"/>
  <c r="AT14" i="1"/>
  <c r="AP14" i="1"/>
  <c r="AL14" i="1"/>
  <c r="AH14" i="1"/>
  <c r="AD14" i="1"/>
  <c r="Z14" i="1"/>
  <c r="V14" i="1"/>
  <c r="R14" i="1"/>
  <c r="N14" i="1"/>
  <c r="J14" i="1"/>
  <c r="BA14" i="1"/>
  <c r="AW14" i="1"/>
  <c r="AS14" i="1"/>
  <c r="AO14" i="1"/>
  <c r="AK14" i="1"/>
  <c r="AG14" i="1"/>
  <c r="AC14" i="1"/>
  <c r="Y14" i="1"/>
  <c r="U14" i="1"/>
  <c r="Q14" i="1"/>
  <c r="M14" i="1"/>
  <c r="I14" i="1"/>
  <c r="L6" i="36" s="1"/>
  <c r="BC14" i="1"/>
  <c r="AY14" i="1"/>
  <c r="AU14" i="1"/>
  <c r="AQ14" i="1"/>
  <c r="AM14" i="1"/>
  <c r="AI14" i="1"/>
  <c r="AE14" i="1"/>
  <c r="AA14" i="1"/>
  <c r="W14" i="1"/>
  <c r="S14" i="1"/>
  <c r="O14" i="1"/>
  <c r="BC12" i="1"/>
  <c r="AY12" i="1"/>
  <c r="AU12" i="1"/>
  <c r="AQ12" i="1"/>
  <c r="AM12" i="1"/>
  <c r="AI12" i="1"/>
  <c r="AE12" i="1"/>
  <c r="AA12" i="1"/>
  <c r="W12" i="1"/>
  <c r="S12" i="1"/>
  <c r="O12" i="1"/>
  <c r="K12" i="1"/>
  <c r="N6" i="38" s="1"/>
  <c r="G12" i="1"/>
  <c r="BB12" i="1"/>
  <c r="AX12" i="1"/>
  <c r="AT12" i="1"/>
  <c r="AP12" i="1"/>
  <c r="AL12" i="1"/>
  <c r="AH12" i="1"/>
  <c r="AD12" i="1"/>
  <c r="Z12" i="1"/>
  <c r="V12" i="1"/>
  <c r="R12" i="1"/>
  <c r="N12" i="1"/>
  <c r="Q6" i="38" s="1"/>
  <c r="J12" i="1"/>
  <c r="M6" i="38" s="1"/>
  <c r="BA12" i="1"/>
  <c r="AW12" i="1"/>
  <c r="AS12" i="1"/>
  <c r="AO12" i="1"/>
  <c r="AK12" i="1"/>
  <c r="AG12" i="1"/>
  <c r="AC12" i="1"/>
  <c r="Y12" i="1"/>
  <c r="U12" i="1"/>
  <c r="Q12" i="1"/>
  <c r="M12" i="1"/>
  <c r="P6" i="38" s="1"/>
  <c r="I12" i="1"/>
  <c r="L6" i="38" s="1"/>
  <c r="BD12" i="1"/>
  <c r="AZ12" i="1"/>
  <c r="AV12" i="1"/>
  <c r="AR12" i="1"/>
  <c r="AN12" i="1"/>
  <c r="AJ12" i="1"/>
  <c r="AF12" i="1"/>
  <c r="AB12" i="1"/>
  <c r="X12" i="1"/>
  <c r="T12" i="1"/>
  <c r="P12" i="1"/>
  <c r="L12" i="1"/>
  <c r="O6" i="38" s="1"/>
  <c r="T11" i="1"/>
  <c r="AJ11" i="1"/>
  <c r="AZ11" i="1"/>
  <c r="BA11" i="1"/>
  <c r="AU11" i="1"/>
  <c r="AP11" i="1"/>
  <c r="AK11" i="1"/>
  <c r="AE11" i="1"/>
  <c r="Z11" i="1"/>
  <c r="U11" i="1"/>
  <c r="O11" i="1"/>
  <c r="J11" i="1"/>
  <c r="X11" i="1"/>
  <c r="AN11" i="1"/>
  <c r="BD11" i="1"/>
  <c r="AY11" i="1"/>
  <c r="AT11" i="1"/>
  <c r="AO11" i="1"/>
  <c r="AI11" i="1"/>
  <c r="AD11" i="1"/>
  <c r="Y11" i="1"/>
  <c r="S11" i="1"/>
  <c r="N11" i="1"/>
  <c r="C9" i="39" s="1"/>
  <c r="I11" i="1"/>
  <c r="L11" i="1"/>
  <c r="AB11" i="1"/>
  <c r="AR11" i="1"/>
  <c r="BC11" i="1"/>
  <c r="AX11" i="1"/>
  <c r="AS11" i="1"/>
  <c r="AM11" i="1"/>
  <c r="AH11" i="1"/>
  <c r="AC11" i="1"/>
  <c r="W11" i="1"/>
  <c r="R11" i="1"/>
  <c r="M11" i="1"/>
  <c r="G11" i="1"/>
  <c r="J6" i="39" s="1"/>
  <c r="BD10" i="1"/>
  <c r="AZ10" i="1"/>
  <c r="AV10" i="1"/>
  <c r="AR10" i="1"/>
  <c r="AN10" i="1"/>
  <c r="AJ10" i="1"/>
  <c r="AF10" i="1"/>
  <c r="AB10" i="1"/>
  <c r="X10" i="1"/>
  <c r="T10" i="1"/>
  <c r="P10" i="1"/>
  <c r="L10" i="1"/>
  <c r="BC10" i="1"/>
  <c r="AY10" i="1"/>
  <c r="AU10" i="1"/>
  <c r="AQ10" i="1"/>
  <c r="AM10" i="1"/>
  <c r="AI10" i="1"/>
  <c r="AE10" i="1"/>
  <c r="AA10" i="1"/>
  <c r="W10" i="1"/>
  <c r="S10" i="1"/>
  <c r="O10" i="1"/>
  <c r="K10" i="1"/>
  <c r="G10" i="1"/>
  <c r="BA10" i="1"/>
  <c r="AW10" i="1"/>
  <c r="AS10" i="1"/>
  <c r="AO10" i="1"/>
  <c r="AK10" i="1"/>
  <c r="AG10" i="1"/>
  <c r="AC10" i="1"/>
  <c r="Y10" i="1"/>
  <c r="U10" i="1"/>
  <c r="Q10" i="1"/>
  <c r="M10" i="1"/>
  <c r="I10" i="1"/>
  <c r="L6" i="40" s="1"/>
  <c r="K6" i="35"/>
  <c r="B32" i="10"/>
  <c r="AP32" i="10"/>
  <c r="Y32" i="10"/>
  <c r="S32" i="10"/>
  <c r="N32" i="10"/>
  <c r="I32" i="10"/>
  <c r="F17" i="1"/>
  <c r="F13" i="1"/>
  <c r="C8" i="41"/>
  <c r="C11" i="41"/>
  <c r="AS32" i="10"/>
  <c r="R32" i="10"/>
  <c r="M32" i="10"/>
  <c r="K6" i="34"/>
  <c r="AI32" i="10"/>
  <c r="AW32" i="10"/>
  <c r="AL32" i="10"/>
  <c r="W32" i="10"/>
  <c r="Q32" i="10"/>
  <c r="L32" i="10"/>
  <c r="K6" i="36"/>
  <c r="AH32" i="10"/>
  <c r="AV32" i="10"/>
  <c r="V32" i="10"/>
  <c r="O32" i="10"/>
  <c r="J32" i="10"/>
  <c r="AA32" i="10"/>
  <c r="AG32" i="10"/>
  <c r="C8" i="33"/>
  <c r="C10" i="33"/>
  <c r="C12" i="33"/>
  <c r="C8" i="37"/>
  <c r="C9" i="37"/>
  <c r="C12" i="37"/>
  <c r="C11" i="37"/>
  <c r="C10" i="37"/>
  <c r="C9" i="41"/>
  <c r="C10" i="41"/>
  <c r="F9" i="1"/>
  <c r="C10" i="39"/>
  <c r="C11" i="33"/>
  <c r="C9" i="33"/>
  <c r="D32" i="10"/>
  <c r="C8" i="2" l="1"/>
  <c r="C10" i="2"/>
  <c r="C11" i="2"/>
  <c r="F8" i="1"/>
  <c r="C11" i="36"/>
  <c r="C8" i="35"/>
  <c r="C12" i="35"/>
  <c r="J6" i="34"/>
  <c r="C11" i="34" s="1"/>
  <c r="F16" i="1"/>
  <c r="C10" i="35"/>
  <c r="F15" i="1"/>
  <c r="F14" i="1"/>
  <c r="C10" i="36"/>
  <c r="J6" i="38"/>
  <c r="F12" i="1"/>
  <c r="F11" i="1"/>
  <c r="C8" i="39"/>
  <c r="C11" i="39"/>
  <c r="J6" i="40"/>
  <c r="C12" i="40" s="1"/>
  <c r="F10" i="1"/>
  <c r="C12" i="41"/>
  <c r="C9" i="2"/>
  <c r="C9" i="35"/>
  <c r="C12" i="2"/>
  <c r="C11" i="35"/>
  <c r="C12" i="36"/>
  <c r="C9" i="36"/>
  <c r="C8" i="36"/>
  <c r="C8" i="34"/>
  <c r="C12" i="34" l="1"/>
  <c r="C10" i="34"/>
  <c r="C9" i="34"/>
  <c r="C9" i="38"/>
  <c r="C11" i="38"/>
  <c r="C8" i="38"/>
  <c r="C12" i="38"/>
  <c r="C10" i="38"/>
  <c r="C10" i="40"/>
  <c r="C11" i="40"/>
  <c r="C9" i="40"/>
  <c r="C8" i="40"/>
</calcChain>
</file>

<file path=xl/sharedStrings.xml><?xml version="1.0" encoding="utf-8"?>
<sst xmlns="http://schemas.openxmlformats.org/spreadsheetml/2006/main" count="425" uniqueCount="88">
  <si>
    <t>Company:</t>
  </si>
  <si>
    <t>Analyst:</t>
  </si>
  <si>
    <t>Location</t>
  </si>
  <si>
    <t>Count</t>
  </si>
  <si>
    <t>Location:</t>
  </si>
  <si>
    <t>Min Value</t>
  </si>
  <si>
    <t>Max Value</t>
  </si>
  <si>
    <t>Mean Value</t>
  </si>
  <si>
    <t>Strd Deviation</t>
  </si>
  <si>
    <t>List of Ro Values in Increasing Order:</t>
  </si>
  <si>
    <t>Vitrinite Reflectance Measurements, Histogram and Images</t>
  </si>
  <si>
    <t>Thomas Gentzis</t>
  </si>
  <si>
    <t># of Measurements</t>
  </si>
  <si>
    <t>Formation</t>
  </si>
  <si>
    <t>Well</t>
  </si>
  <si>
    <t>Well:</t>
  </si>
  <si>
    <t>OM Type:</t>
  </si>
  <si>
    <t>Depth:</t>
  </si>
  <si>
    <t>Count:</t>
  </si>
  <si>
    <t>Mean:</t>
  </si>
  <si>
    <t>Max:</t>
  </si>
  <si>
    <t>Min:</t>
  </si>
  <si>
    <t>Stdev:</t>
  </si>
  <si>
    <t>Statistics Individual:</t>
  </si>
  <si>
    <t>Individual OM Frequencies</t>
  </si>
  <si>
    <t>Bins:</t>
  </si>
  <si>
    <t xml:space="preserve">Sorted Combined Measurements </t>
  </si>
  <si>
    <t>Pellet 1</t>
  </si>
  <si>
    <t>Pellet 2</t>
  </si>
  <si>
    <t>Pellet 3</t>
  </si>
  <si>
    <t>Pellet 4</t>
  </si>
  <si>
    <t>Pellet 5</t>
  </si>
  <si>
    <t>Pellet 6</t>
  </si>
  <si>
    <t>Pellet 7</t>
  </si>
  <si>
    <t>Pellet 8</t>
  </si>
  <si>
    <t>Pellet 9</t>
  </si>
  <si>
    <t>Pellet 10</t>
  </si>
  <si>
    <t>Plate #</t>
  </si>
  <si>
    <t xml:space="preserve">Plate 1 A-D  </t>
  </si>
  <si>
    <t xml:space="preserve">Plate 2 A-D  </t>
  </si>
  <si>
    <t xml:space="preserve">Plate 3 A-D  </t>
  </si>
  <si>
    <t xml:space="preserve">Plate 4 A-D  </t>
  </si>
  <si>
    <t xml:space="preserve">Plate 5 A-D  </t>
  </si>
  <si>
    <t xml:space="preserve">Plate 6 A-D  </t>
  </si>
  <si>
    <t xml:space="preserve">Plate 7 A-D  </t>
  </si>
  <si>
    <t xml:space="preserve">Plate 8 A-D  </t>
  </si>
  <si>
    <t xml:space="preserve">Plate 9 A-D  </t>
  </si>
  <si>
    <t xml:space="preserve">Plate 10 A-D  </t>
  </si>
  <si>
    <t>Pellet #</t>
  </si>
  <si>
    <t xml:space="preserve">    10 micrometers</t>
  </si>
  <si>
    <t>Max</t>
  </si>
  <si>
    <t>Min</t>
  </si>
  <si>
    <t>Sum Data Entry</t>
  </si>
  <si>
    <t>Sum Frequency</t>
  </si>
  <si>
    <t>Confirm</t>
  </si>
  <si>
    <t>VRo Measurements</t>
  </si>
  <si>
    <t>Canada</t>
  </si>
  <si>
    <t>Depth (m)</t>
  </si>
  <si>
    <t>363-12</t>
  </si>
  <si>
    <t>364-12</t>
  </si>
  <si>
    <t>365-12</t>
  </si>
  <si>
    <t>366-12</t>
  </si>
  <si>
    <t>367-12</t>
  </si>
  <si>
    <t>368-12</t>
  </si>
  <si>
    <t>369-12</t>
  </si>
  <si>
    <t>370-12</t>
  </si>
  <si>
    <t>371-12</t>
  </si>
  <si>
    <t>372-12</t>
  </si>
  <si>
    <t>Slater River H-64</t>
  </si>
  <si>
    <t>Kgn</t>
  </si>
  <si>
    <t>Gr</t>
  </si>
  <si>
    <t>Grnl Kgn</t>
  </si>
  <si>
    <t>Canol</t>
  </si>
  <si>
    <t>Husky Energy</t>
  </si>
  <si>
    <t>The mean Ro,ran of the primary kerogen is 0.89% based on 7 measurements. The organic matter is mature and in the middle stage of the oil window.</t>
  </si>
  <si>
    <t>The mean Ro,ran of the primary kerogen is 0.90% based on 3 measurements. The organic matter is mature and in the middle stage of the oil window.</t>
  </si>
  <si>
    <t>The mean Ro,ran of the primary kerogen is 0.93% based on 8 measurements. The organic matter is mature and in the middle stage of the oil window.</t>
  </si>
  <si>
    <t>The mean Ro,ran of the primary kerogen is 0.98% based on 3 measurements. The organic matter is mature and in the middle stage of the oil window.</t>
  </si>
  <si>
    <t>Pbit</t>
  </si>
  <si>
    <t>The mean Ro,ran of the primary kerogen is 1.03% based on 18 measurements. The organic matter is mature and in the early upper stage of the oil window.</t>
  </si>
  <si>
    <t>The mean Ro,ran of the primary kerogen is 1.15% based on 6 measurements. The organic matter is mature and in the upper stage of the oil window.</t>
  </si>
  <si>
    <t>Depth (m):</t>
  </si>
  <si>
    <t>N/A</t>
  </si>
  <si>
    <t>The mean Ro,ran of pyrobitumen is 0.94% based on 44 measurements. VRo-eq is 0.98% using the Jacob formula. The organic matter is mature and in the middle stage of the oil window.</t>
  </si>
  <si>
    <t>The above values were measured on bitumen</t>
  </si>
  <si>
    <t>The mean Ro,ran of the primary kerogen (vitrinitic) is 0.81% based on 1 measurement. The organic matter is mature and in the middle stage of the oil window.</t>
  </si>
  <si>
    <t>The mean Ro,ran of the primary kerogen (vitrinitic) is 0.81% based on 3 measurements. The organic matter is mature and in the middle stage of the oil window.</t>
  </si>
  <si>
    <t>The mean Ro,ran of the primary kerogen is 1.0% based on 15 measurements. The organic matter is mature and at the exact boundary between the middle and upper stages of the oil window.</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</si>
</sst>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
    <numFmt numFmtId="165" formatCode="0.0"/>
  </numFmts>
  <fonts count="25" x14ac:knownFonts="1">
    <font>
      <sz val="11"/>
      <color theme="1"/>
      <name val="Calibri"/>
      <family val="2"/>
      <scheme val="minor"/>
    </font>
    <font>
      <b/>
      <sz val="11"/>
      <color indexed="8"/>
      <name val="Calibri"/>
      <family val="2"/>
    </font>
    <font>
      <sz val="11"/>
      <color indexed="9"/>
      <name val="Calibri"/>
      <family val="2"/>
    </font>
    <font>
      <sz val="12"/>
      <name val="Arial"/>
      <family val="2"/>
    </font>
    <font>
      <b/>
      <sz val="12"/>
      <color indexed="10"/>
      <name val="Arial"/>
      <family val="2"/>
    </font>
    <font>
      <sz val="12"/>
      <color indexed="10"/>
      <name val="Arial"/>
      <family val="2"/>
    </font>
    <font>
      <sz val="10"/>
      <color indexed="10"/>
      <name val="Arial"/>
      <family val="2"/>
    </font>
    <font>
      <b/>
      <sz val="12"/>
      <name val="Arial"/>
      <family val="2"/>
    </font>
    <font>
      <b/>
      <sz val="9"/>
      <name val="Arial"/>
      <family val="2"/>
    </font>
    <font>
      <sz val="9"/>
      <name val="Arial"/>
      <family val="2"/>
    </font>
    <font>
      <sz val="8"/>
      <name val="Calibri"/>
      <family val="2"/>
    </font>
    <font>
      <b/>
      <sz val="12"/>
      <color indexed="8"/>
      <name val="Calibri"/>
      <family val="2"/>
    </font>
    <font>
      <b/>
      <sz val="21"/>
      <name val="Arial"/>
      <family val="2"/>
    </font>
    <font>
      <sz val="21"/>
      <name val="Arial"/>
      <family val="2"/>
    </font>
    <font>
      <sz val="21"/>
      <color indexed="8"/>
      <name val="Calibri"/>
      <family val="2"/>
    </font>
    <font>
      <sz val="12"/>
      <color indexed="8"/>
      <name val="Arial"/>
      <family val="2"/>
    </font>
    <font>
      <sz val="11"/>
      <color indexed="8"/>
      <name val="Arial"/>
      <family val="2"/>
    </font>
    <font>
      <b/>
      <sz val="20"/>
      <name val="Arial"/>
      <family val="2"/>
    </font>
    <font>
      <b/>
      <sz val="9"/>
      <color rgb="FF000000"/>
      <name val="Arial"/>
      <family val="2"/>
    </font>
    <font>
      <sz val="11"/>
      <name val="Calibri"/>
      <family val="2"/>
      <scheme val="minor"/>
    </font>
    <font>
      <b/>
      <sz val="12"/>
      <color rgb="FF000000"/>
      <name val="Calibri"/>
      <family val="2"/>
    </font>
    <font>
      <b/>
      <sz val="12"/>
      <name val="Calibri"/>
      <family val="2"/>
    </font>
    <font>
      <sz val="11"/>
      <color rgb="FF000000"/>
      <name val="Calibri"/>
      <family val="2"/>
    </font>
    <font>
      <sz val="10"/>
      <color theme="1"/>
      <name val="Calibri"/>
      <family val="2"/>
      <scheme val="minor"/>
    </font>
    <font>
      <sz val="11"/>
      <color theme="3"/>
      <name val="Calibri"/>
      <family val="2"/>
      <scheme val="minor"/>
    </font>
  </fonts>
  <fills count="14">
    <fill>
      <patternFill patternType="none"/>
    </fill>
    <fill>
      <patternFill patternType="gray125"/>
    </fill>
    <fill>
      <patternFill patternType="solid">
        <fgColor indexed="15"/>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47"/>
        <bgColor indexed="64"/>
      </patternFill>
    </fill>
    <fill>
      <patternFill patternType="solid">
        <fgColor indexed="10"/>
        <bgColor indexed="64"/>
      </patternFill>
    </fill>
    <fill>
      <patternFill patternType="solid">
        <fgColor indexed="44"/>
        <bgColor indexed="64"/>
      </patternFill>
    </fill>
    <fill>
      <patternFill patternType="solid">
        <fgColor indexed="41"/>
        <bgColor indexed="64"/>
      </patternFill>
    </fill>
    <fill>
      <patternFill patternType="solid">
        <fgColor indexed="13"/>
        <bgColor indexed="64"/>
      </patternFill>
    </fill>
    <fill>
      <patternFill patternType="solid">
        <fgColor indexed="27"/>
        <bgColor indexed="64"/>
      </patternFill>
    </fill>
    <fill>
      <patternFill patternType="solid">
        <fgColor indexed="23"/>
        <bgColor indexed="64"/>
      </patternFill>
    </fill>
    <fill>
      <patternFill patternType="solid">
        <fgColor indexed="11"/>
        <bgColor indexed="64"/>
      </patternFill>
    </fill>
  </fills>
  <borders count="2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ck">
        <color indexed="12"/>
      </left>
      <right/>
      <top style="thick">
        <color indexed="12"/>
      </top>
      <bottom/>
      <diagonal/>
    </border>
    <border>
      <left/>
      <right/>
      <top style="thick">
        <color indexed="12"/>
      </top>
      <bottom/>
      <diagonal/>
    </border>
    <border>
      <left/>
      <right style="thick">
        <color indexed="12"/>
      </right>
      <top style="thick">
        <color indexed="12"/>
      </top>
      <bottom/>
      <diagonal/>
    </border>
    <border>
      <left style="thick">
        <color indexed="12"/>
      </left>
      <right/>
      <top/>
      <bottom/>
      <diagonal/>
    </border>
    <border>
      <left/>
      <right style="thick">
        <color indexed="12"/>
      </right>
      <top/>
      <bottom/>
      <diagonal/>
    </border>
    <border>
      <left style="thin">
        <color indexed="64"/>
      </left>
      <right style="thick">
        <color indexed="12"/>
      </right>
      <top style="thin">
        <color indexed="64"/>
      </top>
      <bottom style="thin">
        <color indexed="64"/>
      </bottom>
      <diagonal/>
    </border>
    <border>
      <left style="thick">
        <color indexed="12"/>
      </left>
      <right/>
      <top/>
      <bottom style="thick">
        <color indexed="12"/>
      </bottom>
      <diagonal/>
    </border>
    <border>
      <left/>
      <right/>
      <top/>
      <bottom style="thick">
        <color indexed="12"/>
      </bottom>
      <diagonal/>
    </border>
    <border>
      <left style="hair">
        <color indexed="64"/>
      </left>
      <right style="hair">
        <color indexed="64"/>
      </right>
      <top style="hair">
        <color indexed="64"/>
      </top>
      <bottom style="hair">
        <color indexed="64"/>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thin">
        <color indexed="64"/>
      </left>
      <right style="thin">
        <color indexed="64"/>
      </right>
      <top style="thin">
        <color indexed="64"/>
      </top>
      <bottom style="thick">
        <color indexed="12"/>
      </bottom>
      <diagonal/>
    </border>
    <border>
      <left style="thin">
        <color indexed="64"/>
      </left>
      <right style="thick">
        <color indexed="12"/>
      </right>
      <top style="thin">
        <color indexed="64"/>
      </top>
      <bottom style="thick">
        <color indexed="12"/>
      </bottom>
      <diagonal/>
    </border>
    <border>
      <left style="hair">
        <color indexed="64"/>
      </left>
      <right style="hair">
        <color indexed="64"/>
      </right>
      <top style="hair">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1">
    <xf numFmtId="0" fontId="0" fillId="0" borderId="0"/>
  </cellStyleXfs>
  <cellXfs count="127">
    <xf numFmtId="0" fontId="0" fillId="0" borderId="0" xfId="0"/>
    <xf numFmtId="0" fontId="0" fillId="2" borderId="0" xfId="0" applyFill="1" applyBorder="1" applyAlignment="1">
      <alignment horizontal="center"/>
    </xf>
    <xf numFmtId="0" fontId="0" fillId="0" borderId="0" xfId="0" applyNumberFormat="1"/>
    <xf numFmtId="0" fontId="0" fillId="0" borderId="0" xfId="0" applyNumberFormat="1" applyAlignment="1">
      <alignment horizontal="left"/>
    </xf>
    <xf numFmtId="0" fontId="7" fillId="0" borderId="0" xfId="0" applyNumberFormat="1" applyFont="1" applyAlignment="1">
      <alignment vertical="top"/>
    </xf>
    <xf numFmtId="0" fontId="3" fillId="0" borderId="0" xfId="0" applyNumberFormat="1" applyFont="1" applyAlignment="1">
      <alignment vertical="top"/>
    </xf>
    <xf numFmtId="0" fontId="7" fillId="0" borderId="0" xfId="0" applyNumberFormat="1" applyFont="1" applyAlignment="1">
      <alignment horizontal="left" vertical="top"/>
    </xf>
    <xf numFmtId="0" fontId="3" fillId="0" borderId="0" xfId="0" applyNumberFormat="1" applyFont="1"/>
    <xf numFmtId="0" fontId="8" fillId="0" borderId="0" xfId="0" applyNumberFormat="1" applyFont="1" applyBorder="1" applyAlignment="1">
      <alignment vertical="center"/>
    </xf>
    <xf numFmtId="0" fontId="9" fillId="0" borderId="0" xfId="0" applyNumberFormat="1" applyFont="1"/>
    <xf numFmtId="49" fontId="9" fillId="0" borderId="0" xfId="0" applyNumberFormat="1" applyFont="1" applyAlignment="1">
      <alignment horizontal="left"/>
    </xf>
    <xf numFmtId="0" fontId="9" fillId="0" borderId="0" xfId="0" applyNumberFormat="1" applyFont="1" applyAlignment="1">
      <alignment horizontal="left"/>
    </xf>
    <xf numFmtId="49" fontId="7" fillId="0" borderId="0" xfId="0" applyNumberFormat="1" applyFont="1" applyAlignment="1">
      <alignment horizontal="left" vertical="top"/>
    </xf>
    <xf numFmtId="0" fontId="7" fillId="0" borderId="0" xfId="0" applyNumberFormat="1" applyFont="1" applyAlignment="1">
      <alignment horizontal="right" vertical="top"/>
    </xf>
    <xf numFmtId="0" fontId="8" fillId="0" borderId="0" xfId="0" applyNumberFormat="1" applyFont="1" applyAlignment="1">
      <alignment horizontal="left" vertical="top"/>
    </xf>
    <xf numFmtId="1" fontId="7" fillId="0" borderId="0" xfId="0" applyNumberFormat="1" applyFont="1" applyAlignment="1">
      <alignment vertical="top"/>
    </xf>
    <xf numFmtId="0" fontId="7" fillId="3" borderId="1" xfId="0" applyNumberFormat="1" applyFont="1" applyFill="1" applyBorder="1" applyAlignment="1">
      <alignment vertical="top"/>
    </xf>
    <xf numFmtId="0" fontId="0" fillId="3" borderId="2" xfId="0" applyFill="1" applyBorder="1"/>
    <xf numFmtId="0" fontId="7" fillId="3" borderId="3" xfId="0" applyNumberFormat="1" applyFont="1" applyFill="1" applyBorder="1" applyAlignment="1">
      <alignment vertical="top"/>
    </xf>
    <xf numFmtId="0" fontId="0" fillId="3" borderId="0" xfId="0" applyFill="1" applyBorder="1"/>
    <xf numFmtId="0" fontId="7" fillId="3" borderId="4" xfId="0" applyNumberFormat="1" applyFont="1" applyFill="1" applyBorder="1" applyAlignment="1">
      <alignment vertical="top"/>
    </xf>
    <xf numFmtId="0" fontId="0" fillId="3" borderId="5" xfId="0" applyFill="1" applyBorder="1"/>
    <xf numFmtId="164" fontId="0" fillId="0" borderId="0" xfId="0" applyNumberFormat="1"/>
    <xf numFmtId="0" fontId="0" fillId="4" borderId="0" xfId="0" applyFill="1"/>
    <xf numFmtId="2" fontId="0" fillId="3" borderId="6" xfId="0" applyNumberFormat="1" applyFill="1" applyBorder="1"/>
    <xf numFmtId="2" fontId="11" fillId="3" borderId="6" xfId="0" applyNumberFormat="1" applyFont="1" applyFill="1" applyBorder="1"/>
    <xf numFmtId="1" fontId="0" fillId="3" borderId="6" xfId="0" applyNumberFormat="1" applyFill="1" applyBorder="1"/>
    <xf numFmtId="0" fontId="0" fillId="5" borderId="6" xfId="0" applyFill="1" applyBorder="1"/>
    <xf numFmtId="0" fontId="0" fillId="5" borderId="0" xfId="0" applyFill="1"/>
    <xf numFmtId="0" fontId="0" fillId="6" borderId="0" xfId="0" applyFill="1"/>
    <xf numFmtId="0" fontId="11" fillId="0" borderId="0" xfId="0" applyNumberFormat="1" applyFont="1"/>
    <xf numFmtId="0" fontId="12" fillId="0" borderId="0" xfId="0" applyNumberFormat="1" applyFont="1" applyBorder="1" applyAlignment="1"/>
    <xf numFmtId="0" fontId="13" fillId="0" borderId="0" xfId="0" applyNumberFormat="1" applyFont="1" applyAlignment="1"/>
    <xf numFmtId="0" fontId="14" fillId="0" borderId="0" xfId="0" applyFont="1"/>
    <xf numFmtId="1" fontId="2" fillId="7" borderId="0" xfId="0" applyNumberFormat="1" applyFont="1" applyFill="1" applyBorder="1" applyAlignment="1">
      <alignment horizontal="left"/>
    </xf>
    <xf numFmtId="1" fontId="2" fillId="7" borderId="0" xfId="0" applyNumberFormat="1" applyFont="1" applyFill="1" applyAlignment="1">
      <alignment horizontal="left"/>
    </xf>
    <xf numFmtId="0" fontId="0" fillId="8" borderId="6" xfId="0" applyFill="1" applyBorder="1"/>
    <xf numFmtId="2" fontId="0" fillId="0" borderId="6" xfId="0" applyNumberFormat="1" applyBorder="1"/>
    <xf numFmtId="0" fontId="0" fillId="0" borderId="0" xfId="0" applyFill="1"/>
    <xf numFmtId="0" fontId="0" fillId="9" borderId="6" xfId="0" applyFill="1" applyBorder="1"/>
    <xf numFmtId="0" fontId="0" fillId="4" borderId="0" xfId="0" applyFill="1" applyBorder="1"/>
    <xf numFmtId="0" fontId="0" fillId="0" borderId="0" xfId="0" applyBorder="1"/>
    <xf numFmtId="0" fontId="0" fillId="0" borderId="7" xfId="0" applyBorder="1"/>
    <xf numFmtId="0" fontId="0" fillId="0" borderId="8" xfId="0" applyBorder="1"/>
    <xf numFmtId="0" fontId="0" fillId="0" borderId="9" xfId="0" applyBorder="1"/>
    <xf numFmtId="0" fontId="0" fillId="0" borderId="10" xfId="0" applyBorder="1"/>
    <xf numFmtId="0" fontId="0" fillId="0" borderId="11" xfId="0" applyBorder="1"/>
    <xf numFmtId="0" fontId="0" fillId="8" borderId="12" xfId="0" applyFill="1" applyBorder="1"/>
    <xf numFmtId="0" fontId="0" fillId="5" borderId="12" xfId="0" applyFill="1" applyBorder="1"/>
    <xf numFmtId="2" fontId="0" fillId="0" borderId="12" xfId="0" applyNumberFormat="1" applyBorder="1"/>
    <xf numFmtId="0" fontId="0" fillId="0" borderId="13" xfId="0" applyBorder="1"/>
    <xf numFmtId="0" fontId="0" fillId="0" borderId="14" xfId="0" applyBorder="1"/>
    <xf numFmtId="0" fontId="0" fillId="10" borderId="6" xfId="0" applyFill="1" applyBorder="1"/>
    <xf numFmtId="0" fontId="15" fillId="0" borderId="0" xfId="0" applyFont="1" applyAlignment="1">
      <alignment horizontal="justify" vertical="top" wrapText="1"/>
    </xf>
    <xf numFmtId="0" fontId="15" fillId="0" borderId="0" xfId="0" applyFont="1" applyAlignment="1">
      <alignment horizontal="justify" vertical="top"/>
    </xf>
    <xf numFmtId="0" fontId="16" fillId="0" borderId="0" xfId="0" applyFont="1" applyAlignment="1">
      <alignment horizontal="justify" vertical="top"/>
    </xf>
    <xf numFmtId="0" fontId="0" fillId="0" borderId="0" xfId="0" applyAlignment="1">
      <alignment wrapText="1"/>
    </xf>
    <xf numFmtId="0" fontId="0" fillId="7" borderId="0" xfId="0" applyFill="1"/>
    <xf numFmtId="0" fontId="0" fillId="0" borderId="0" xfId="0" applyAlignment="1">
      <alignment horizontal="justify" vertical="top" wrapText="1"/>
    </xf>
    <xf numFmtId="2" fontId="0" fillId="0" borderId="3" xfId="0" applyNumberFormat="1" applyFill="1" applyBorder="1"/>
    <xf numFmtId="2" fontId="11" fillId="0" borderId="3" xfId="0" applyNumberFormat="1" applyFont="1" applyFill="1" applyBorder="1"/>
    <xf numFmtId="1" fontId="0" fillId="0" borderId="3" xfId="0" applyNumberFormat="1" applyFill="1" applyBorder="1"/>
    <xf numFmtId="0" fontId="0" fillId="4" borderId="15" xfId="0" applyFill="1" applyBorder="1"/>
    <xf numFmtId="0" fontId="17" fillId="0" borderId="0" xfId="0" applyNumberFormat="1" applyFont="1" applyAlignment="1">
      <alignment horizontal="right"/>
    </xf>
    <xf numFmtId="0" fontId="17" fillId="0" borderId="0" xfId="0" applyNumberFormat="1" applyFont="1" applyBorder="1" applyAlignment="1"/>
    <xf numFmtId="2" fontId="0" fillId="3" borderId="16" xfId="0" applyNumberFormat="1" applyFill="1" applyBorder="1"/>
    <xf numFmtId="2" fontId="11" fillId="3" borderId="16" xfId="0" applyNumberFormat="1" applyFont="1" applyFill="1" applyBorder="1"/>
    <xf numFmtId="1" fontId="0" fillId="3" borderId="16" xfId="0" applyNumberFormat="1" applyFill="1" applyBorder="1"/>
    <xf numFmtId="2" fontId="1" fillId="0" borderId="3" xfId="0" applyNumberFormat="1" applyFont="1" applyFill="1" applyBorder="1"/>
    <xf numFmtId="1" fontId="1" fillId="0" borderId="3" xfId="0" applyNumberFormat="1" applyFont="1" applyFill="1" applyBorder="1"/>
    <xf numFmtId="0" fontId="17" fillId="0" borderId="0" xfId="0" applyNumberFormat="1" applyFont="1" applyAlignment="1">
      <alignment horizontal="left"/>
    </xf>
    <xf numFmtId="0" fontId="0" fillId="5" borderId="6" xfId="0" applyNumberFormat="1" applyFill="1" applyBorder="1"/>
    <xf numFmtId="0" fontId="3" fillId="11" borderId="17" xfId="0" applyFont="1" applyFill="1" applyBorder="1" applyAlignment="1">
      <alignment horizontal="left"/>
    </xf>
    <xf numFmtId="0" fontId="4" fillId="11" borderId="18" xfId="0" applyFont="1" applyFill="1" applyBorder="1" applyAlignment="1">
      <alignment horizontal="left"/>
    </xf>
    <xf numFmtId="0" fontId="3" fillId="11" borderId="18" xfId="0" applyFont="1" applyFill="1" applyBorder="1" applyAlignment="1">
      <alignment horizontal="left"/>
    </xf>
    <xf numFmtId="0" fontId="5" fillId="11" borderId="18" xfId="0" applyFont="1" applyFill="1" applyBorder="1" applyAlignment="1">
      <alignment horizontal="left"/>
    </xf>
    <xf numFmtId="0" fontId="3" fillId="11" borderId="18" xfId="0" applyFont="1" applyFill="1" applyBorder="1" applyAlignment="1">
      <alignment horizontal="center"/>
    </xf>
    <xf numFmtId="0" fontId="3" fillId="11" borderId="19" xfId="0" applyFont="1" applyFill="1" applyBorder="1" applyAlignment="1">
      <alignment horizontal="left"/>
    </xf>
    <xf numFmtId="0" fontId="4" fillId="11" borderId="0" xfId="0" applyFont="1" applyFill="1" applyBorder="1" applyAlignment="1">
      <alignment horizontal="left"/>
    </xf>
    <xf numFmtId="0" fontId="3" fillId="11" borderId="0" xfId="0" applyFont="1" applyFill="1" applyBorder="1" applyAlignment="1">
      <alignment horizontal="left"/>
    </xf>
    <xf numFmtId="0" fontId="5" fillId="11" borderId="0" xfId="0" applyFont="1" applyFill="1" applyBorder="1" applyAlignment="1">
      <alignment horizontal="left"/>
    </xf>
    <xf numFmtId="0" fontId="3" fillId="11" borderId="0" xfId="0" applyFont="1" applyFill="1" applyBorder="1" applyAlignment="1">
      <alignment horizontal="center"/>
    </xf>
    <xf numFmtId="0" fontId="0" fillId="11" borderId="19" xfId="0" applyFill="1" applyBorder="1" applyAlignment="1">
      <alignment horizontal="left"/>
    </xf>
    <xf numFmtId="0" fontId="0" fillId="11" borderId="0" xfId="0" applyFill="1" applyBorder="1" applyAlignment="1">
      <alignment horizontal="left"/>
    </xf>
    <xf numFmtId="0" fontId="6" fillId="11" borderId="0" xfId="0" applyFont="1" applyFill="1" applyBorder="1" applyAlignment="1">
      <alignment horizontal="left"/>
    </xf>
    <xf numFmtId="0" fontId="0" fillId="11" borderId="0" xfId="0" applyFill="1" applyBorder="1" applyAlignment="1">
      <alignment horizontal="center"/>
    </xf>
    <xf numFmtId="2" fontId="0" fillId="0" borderId="0" xfId="0" applyNumberFormat="1"/>
    <xf numFmtId="0" fontId="0" fillId="9" borderId="6" xfId="0" applyNumberFormat="1" applyFill="1" applyBorder="1"/>
    <xf numFmtId="0" fontId="0" fillId="5" borderId="12" xfId="0" applyNumberFormat="1" applyFill="1" applyBorder="1"/>
    <xf numFmtId="2" fontId="11" fillId="0" borderId="0" xfId="0" applyNumberFormat="1" applyFont="1" applyFill="1" applyBorder="1"/>
    <xf numFmtId="2" fontId="0" fillId="0" borderId="20" xfId="0" applyNumberFormat="1" applyBorder="1"/>
    <xf numFmtId="2" fontId="0" fillId="0" borderId="21" xfId="0" applyNumberFormat="1" applyBorder="1"/>
    <xf numFmtId="49" fontId="0" fillId="0" borderId="0" xfId="0" applyNumberFormat="1" applyBorder="1"/>
    <xf numFmtId="0" fontId="0" fillId="8" borderId="6" xfId="0" applyFill="1" applyBorder="1" applyAlignment="1">
      <alignment horizontal="center"/>
    </xf>
    <xf numFmtId="0" fontId="0" fillId="5" borderId="6" xfId="0" applyFill="1" applyBorder="1" applyAlignment="1">
      <alignment horizontal="center"/>
    </xf>
    <xf numFmtId="0" fontId="0" fillId="5" borderId="6" xfId="0" applyNumberFormat="1" applyFill="1" applyBorder="1" applyAlignment="1">
      <alignment horizontal="center"/>
    </xf>
    <xf numFmtId="0" fontId="0" fillId="8" borderId="12" xfId="0" applyFill="1" applyBorder="1" applyAlignment="1">
      <alignment horizontal="center"/>
    </xf>
    <xf numFmtId="0" fontId="0" fillId="5" borderId="12" xfId="0" applyNumberFormat="1" applyFill="1" applyBorder="1" applyAlignment="1">
      <alignment horizontal="center"/>
    </xf>
    <xf numFmtId="2" fontId="0" fillId="0" borderId="0" xfId="0" applyNumberFormat="1" applyBorder="1"/>
    <xf numFmtId="0" fontId="0" fillId="0" borderId="10" xfId="0" applyBorder="1" applyAlignment="1">
      <alignment horizontal="center"/>
    </xf>
    <xf numFmtId="0" fontId="0" fillId="5" borderId="12" xfId="0" applyFill="1" applyBorder="1" applyAlignment="1">
      <alignment horizontal="center"/>
    </xf>
    <xf numFmtId="0" fontId="0" fillId="0" borderId="0" xfId="0" applyBorder="1" applyAlignment="1">
      <alignment horizontal="center"/>
    </xf>
    <xf numFmtId="0" fontId="0" fillId="6" borderId="22" xfId="0" applyFill="1" applyBorder="1" applyAlignment="1">
      <alignment horizontal="center"/>
    </xf>
    <xf numFmtId="0" fontId="0" fillId="8" borderId="22" xfId="0" applyFill="1" applyBorder="1" applyAlignment="1">
      <alignment horizontal="center"/>
    </xf>
    <xf numFmtId="0" fontId="0" fillId="12" borderId="22" xfId="0" applyFill="1" applyBorder="1" applyAlignment="1">
      <alignment horizontal="center"/>
    </xf>
    <xf numFmtId="0" fontId="0" fillId="13" borderId="22" xfId="0" applyFill="1" applyBorder="1" applyAlignment="1">
      <alignment horizontal="center"/>
    </xf>
    <xf numFmtId="0" fontId="0" fillId="6" borderId="15" xfId="0" applyFill="1" applyBorder="1" applyAlignment="1">
      <alignment horizontal="center"/>
    </xf>
    <xf numFmtId="0" fontId="0" fillId="8" borderId="15" xfId="0" applyFill="1" applyBorder="1" applyAlignment="1">
      <alignment horizontal="center"/>
    </xf>
    <xf numFmtId="2" fontId="0" fillId="12" borderId="15" xfId="0" applyNumberFormat="1" applyFill="1" applyBorder="1" applyAlignment="1">
      <alignment horizontal="center"/>
    </xf>
    <xf numFmtId="0" fontId="0" fillId="13" borderId="15" xfId="0" applyFill="1" applyBorder="1" applyAlignment="1">
      <alignment horizontal="center"/>
    </xf>
    <xf numFmtId="0" fontId="19" fillId="8" borderId="6" xfId="0" applyFont="1" applyFill="1" applyBorder="1" applyAlignment="1">
      <alignment horizontal="center"/>
    </xf>
    <xf numFmtId="0" fontId="19" fillId="0" borderId="0" xfId="0" applyFont="1" applyBorder="1"/>
    <xf numFmtId="2" fontId="21" fillId="0" borderId="0" xfId="0" applyNumberFormat="1" applyFont="1" applyFill="1" applyBorder="1" applyAlignment="1"/>
    <xf numFmtId="2" fontId="21" fillId="0" borderId="0" xfId="0" applyNumberFormat="1" applyFont="1" applyAlignment="1"/>
    <xf numFmtId="2" fontId="21" fillId="0" borderId="0" xfId="0" quotePrefix="1" applyNumberFormat="1" applyFont="1" applyAlignment="1"/>
    <xf numFmtId="165" fontId="0" fillId="0" borderId="0" xfId="0" applyNumberFormat="1" applyFill="1"/>
    <xf numFmtId="2" fontId="7" fillId="0" borderId="0" xfId="0" applyNumberFormat="1" applyFont="1" applyAlignment="1">
      <alignment vertical="top"/>
    </xf>
    <xf numFmtId="2" fontId="0" fillId="3" borderId="16" xfId="0" applyNumberFormat="1" applyFill="1" applyBorder="1" applyAlignment="1">
      <alignment horizontal="right"/>
    </xf>
    <xf numFmtId="0" fontId="24" fillId="0" borderId="0" xfId="0" applyFont="1"/>
    <xf numFmtId="0" fontId="0" fillId="0" borderId="10" xfId="0" applyBorder="1" applyAlignment="1">
      <alignment wrapText="1"/>
    </xf>
    <xf numFmtId="0" fontId="0" fillId="9" borderId="23" xfId="0" applyFill="1" applyBorder="1" applyAlignment="1">
      <alignment horizontal="center" vertical="center"/>
    </xf>
    <xf numFmtId="0" fontId="0" fillId="0" borderId="24" xfId="0" applyBorder="1" applyAlignment="1">
      <alignment horizontal="center" vertical="center"/>
    </xf>
    <xf numFmtId="0" fontId="0" fillId="9" borderId="6" xfId="0" applyFill="1" applyBorder="1" applyAlignment="1">
      <alignment wrapText="1"/>
    </xf>
    <xf numFmtId="0" fontId="0" fillId="0" borderId="0" xfId="0" applyBorder="1" applyAlignment="1">
      <alignment horizontal="justify" vertical="top" wrapText="1"/>
    </xf>
    <xf numFmtId="0" fontId="0" fillId="0" borderId="0" xfId="0" applyAlignment="1">
      <alignment horizontal="justify" vertical="top" wrapText="1"/>
    </xf>
    <xf numFmtId="0" fontId="23" fillId="0" borderId="0" xfId="0" applyFont="1" applyBorder="1" applyAlignment="1">
      <alignment horizontal="justify" vertical="top" wrapText="1"/>
    </xf>
    <xf numFmtId="0" fontId="23" fillId="0" borderId="0" xfId="0" applyFont="1" applyAlignment="1">
      <alignment horizontal="justify" vertical="top" wrapText="1"/>
    </xf>
  </cellXfs>
  <cellStyles count="1">
    <cellStyle name="Normal" xfId="0" builtinId="0"/>
  </cellStyles>
  <dxfs count="2">
    <dxf>
      <fill>
        <patternFill>
          <bgColor indexed="10"/>
        </patternFill>
      </fill>
    </dxf>
    <dxf>
      <fill>
        <patternFill>
          <bgColor indexed="17"/>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06/relationships/vbaProject" Target="vbaProject.bin"/><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Arial"/>
                <a:ea typeface="Arial"/>
                <a:cs typeface="Arial"/>
              </a:defRPr>
            </a:pPr>
            <a:r>
              <a:rPr lang="en-US" sz="1800"/>
              <a:t>Histogram</a:t>
            </a:r>
          </a:p>
        </c:rich>
      </c:tx>
      <c:layout>
        <c:manualLayout>
          <c:xMode val="edge"/>
          <c:yMode val="edge"/>
          <c:x val="0.39379153586193882"/>
          <c:y val="3.2500000000000001E-2"/>
        </c:manualLayout>
      </c:layout>
      <c:overlay val="0"/>
      <c:spPr>
        <a:noFill/>
        <a:ln w="25400">
          <a:noFill/>
        </a:ln>
      </c:spPr>
    </c:title>
    <c:autoTitleDeleted val="0"/>
    <c:view3D>
      <c:rotX val="15"/>
      <c:hPercent val="54"/>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8.3333466307742146E-2"/>
          <c:y val="0.1725002105715461"/>
          <c:w val="0.88562232821169096"/>
          <c:h val="0.70000085449323057"/>
        </c:manualLayout>
      </c:layout>
      <c:bar3DChart>
        <c:barDir val="col"/>
        <c:grouping val="clustered"/>
        <c:varyColors val="0"/>
        <c:ser>
          <c:idx val="0"/>
          <c:order val="0"/>
          <c:tx>
            <c:strRef>
              <c:f>Frequency!$B$3</c:f>
              <c:strCache>
                <c:ptCount val="1"/>
                <c:pt idx="0">
                  <c:v>Kgn</c:v>
                </c:pt>
              </c:strCache>
            </c:strRef>
          </c:tx>
          <c:spPr>
            <a:solidFill>
              <a:srgbClr val="9999FF"/>
            </a:solidFill>
            <a:ln w="12700">
              <a:solidFill>
                <a:srgbClr val="000000"/>
              </a:solidFill>
              <a:prstDash val="solid"/>
            </a:ln>
          </c:spPr>
          <c:invertIfNegative val="0"/>
          <c:cat>
            <c:numRef>
              <c:f>Frequency!$A$6:$A$23</c:f>
              <c:numCache>
                <c:formatCode>General</c:formatCode>
                <c:ptCount val="18"/>
                <c:pt idx="0">
                  <c:v>0.7</c:v>
                </c:pt>
                <c:pt idx="1">
                  <c:v>0.8</c:v>
                </c:pt>
                <c:pt idx="2">
                  <c:v>0.9</c:v>
                </c:pt>
                <c:pt idx="3">
                  <c:v>1</c:v>
                </c:pt>
                <c:pt idx="4">
                  <c:v>1.1000000000000001</c:v>
                </c:pt>
                <c:pt idx="5">
                  <c:v>1.2</c:v>
                </c:pt>
                <c:pt idx="6">
                  <c:v>1.3</c:v>
                </c:pt>
              </c:numCache>
            </c:numRef>
          </c:cat>
          <c:val>
            <c:numRef>
              <c:f>Frequency!$B$7:$B$12</c:f>
              <c:numCache>
                <c:formatCode>General</c:formatCode>
                <c:ptCount val="6"/>
                <c:pt idx="0">
                  <c:v>0</c:v>
                </c:pt>
                <c:pt idx="1">
                  <c:v>1</c:v>
                </c:pt>
                <c:pt idx="2">
                  <c:v>7</c:v>
                </c:pt>
                <c:pt idx="3">
                  <c:v>4</c:v>
                </c:pt>
                <c:pt idx="4">
                  <c:v>6</c:v>
                </c:pt>
                <c:pt idx="5">
                  <c:v>0</c:v>
                </c:pt>
              </c:numCache>
            </c:numRef>
          </c:val>
        </c:ser>
        <c:ser>
          <c:idx val="1"/>
          <c:order val="1"/>
          <c:tx>
            <c:strRef>
              <c:f>Frequency!$C$3</c:f>
              <c:strCache>
                <c:ptCount val="1"/>
                <c:pt idx="0">
                  <c:v>Pbit</c:v>
                </c:pt>
              </c:strCache>
            </c:strRef>
          </c:tx>
          <c:spPr>
            <a:solidFill>
              <a:srgbClr val="993366"/>
            </a:solidFill>
            <a:ln w="12700">
              <a:solidFill>
                <a:srgbClr val="000000"/>
              </a:solidFill>
              <a:prstDash val="solid"/>
            </a:ln>
          </c:spPr>
          <c:invertIfNegative val="0"/>
          <c:cat>
            <c:numRef>
              <c:f>Frequency!$A$6:$A$23</c:f>
              <c:numCache>
                <c:formatCode>General</c:formatCode>
                <c:ptCount val="18"/>
                <c:pt idx="0">
                  <c:v>0.7</c:v>
                </c:pt>
                <c:pt idx="1">
                  <c:v>0.8</c:v>
                </c:pt>
                <c:pt idx="2">
                  <c:v>0.9</c:v>
                </c:pt>
                <c:pt idx="3">
                  <c:v>1</c:v>
                </c:pt>
                <c:pt idx="4">
                  <c:v>1.1000000000000001</c:v>
                </c:pt>
                <c:pt idx="5">
                  <c:v>1.2</c:v>
                </c:pt>
                <c:pt idx="6">
                  <c:v>1.3</c:v>
                </c:pt>
              </c:numCache>
            </c:numRef>
          </c:cat>
          <c:val>
            <c:numRef>
              <c:f>Frequency!$C$7:$C$12</c:f>
              <c:numCache>
                <c:formatCode>General</c:formatCode>
                <c:ptCount val="6"/>
                <c:pt idx="0">
                  <c:v>0</c:v>
                </c:pt>
                <c:pt idx="1">
                  <c:v>0</c:v>
                </c:pt>
                <c:pt idx="2">
                  <c:v>2</c:v>
                </c:pt>
                <c:pt idx="3">
                  <c:v>1</c:v>
                </c:pt>
                <c:pt idx="4">
                  <c:v>0</c:v>
                </c:pt>
                <c:pt idx="5">
                  <c:v>0</c:v>
                </c:pt>
              </c:numCache>
            </c:numRef>
          </c:val>
        </c:ser>
        <c:dLbls>
          <c:showLegendKey val="0"/>
          <c:showVal val="0"/>
          <c:showCatName val="0"/>
          <c:showSerName val="0"/>
          <c:showPercent val="0"/>
          <c:showBubbleSize val="0"/>
        </c:dLbls>
        <c:gapWidth val="0"/>
        <c:shape val="box"/>
        <c:axId val="162667520"/>
        <c:axId val="162677888"/>
        <c:axId val="0"/>
      </c:bar3DChart>
      <c:catAx>
        <c:axId val="16266752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n-US"/>
                  <a:t>Random Ro at 546 nm</a:t>
                </a:r>
              </a:p>
            </c:rich>
          </c:tx>
          <c:layout>
            <c:manualLayout>
              <c:xMode val="edge"/>
              <c:yMode val="edge"/>
              <c:x val="0.42049415647148342"/>
              <c:y val="0.93916771653543307"/>
            </c:manualLayout>
          </c:layout>
          <c:overlay val="0"/>
          <c:spPr>
            <a:noFill/>
            <a:ln w="25400">
              <a:noFill/>
            </a:ln>
          </c:spPr>
        </c:title>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2677888"/>
        <c:crosses val="autoZero"/>
        <c:auto val="1"/>
        <c:lblAlgn val="ctr"/>
        <c:lblOffset val="100"/>
        <c:tickLblSkip val="1"/>
        <c:tickMarkSkip val="1"/>
        <c:noMultiLvlLbl val="0"/>
      </c:catAx>
      <c:valAx>
        <c:axId val="162677888"/>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rPr lang="en-US"/>
                  <a:t>Frequency</a:t>
                </a:r>
              </a:p>
            </c:rich>
          </c:tx>
          <c:layout>
            <c:manualLayout>
              <c:xMode val="edge"/>
              <c:yMode val="edge"/>
              <c:x val="3.7581699346405227E-2"/>
              <c:y val="0.4725005249343831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2667520"/>
        <c:crosses val="autoZero"/>
        <c:crossBetween val="between"/>
      </c:valAx>
      <c:spPr>
        <a:noFill/>
        <a:ln w="25400">
          <a:noFill/>
        </a:ln>
      </c:spPr>
    </c:plotArea>
    <c:legend>
      <c:legendPos val="t"/>
      <c:layout>
        <c:manualLayout>
          <c:xMode val="edge"/>
          <c:yMode val="edge"/>
          <c:x val="0.82295488294711738"/>
          <c:y val="0.20416666666666666"/>
          <c:w val="9.8606349442221353E-2"/>
          <c:h val="0.11833333333333333"/>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Arial"/>
                <a:ea typeface="Arial"/>
                <a:cs typeface="Arial"/>
              </a:defRPr>
            </a:pPr>
            <a:r>
              <a:rPr lang="en-US"/>
              <a:t>Histogram</a:t>
            </a:r>
          </a:p>
        </c:rich>
      </c:tx>
      <c:layout>
        <c:manualLayout>
          <c:xMode val="edge"/>
          <c:yMode val="edge"/>
          <c:x val="0.40553745928338764"/>
          <c:y val="3.2500000000000001E-2"/>
        </c:manualLayout>
      </c:layout>
      <c:overlay val="0"/>
      <c:spPr>
        <a:noFill/>
        <a:ln w="25400">
          <a:noFill/>
        </a:ln>
      </c:spPr>
    </c:title>
    <c:autoTitleDeleted val="0"/>
    <c:view3D>
      <c:rotX val="15"/>
      <c:hPercent val="53"/>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7.3289902280130298E-2"/>
          <c:y val="0.16750020446802302"/>
          <c:w val="0.92182410423452765"/>
          <c:h val="0.70000085449323057"/>
        </c:manualLayout>
      </c:layout>
      <c:bar3DChart>
        <c:barDir val="col"/>
        <c:grouping val="clustered"/>
        <c:varyColors val="0"/>
        <c:ser>
          <c:idx val="0"/>
          <c:order val="0"/>
          <c:tx>
            <c:strRef>
              <c:f>Frequency!$AU$3</c:f>
              <c:strCache>
                <c:ptCount val="1"/>
                <c:pt idx="0">
                  <c:v>Kgn</c:v>
                </c:pt>
              </c:strCache>
            </c:strRef>
          </c:tx>
          <c:spPr>
            <a:solidFill>
              <a:srgbClr val="9999FF"/>
            </a:solidFill>
            <a:ln w="12700">
              <a:solidFill>
                <a:srgbClr val="000000"/>
              </a:solidFill>
              <a:prstDash val="solid"/>
            </a:ln>
          </c:spPr>
          <c:invertIfNegative val="0"/>
          <c:cat>
            <c:numRef>
              <c:f>Frequency!$AT$6:$AT$12</c:f>
              <c:numCache>
                <c:formatCode>General</c:formatCode>
                <c:ptCount val="7"/>
                <c:pt idx="0">
                  <c:v>0.7</c:v>
                </c:pt>
                <c:pt idx="1">
                  <c:v>0.8</c:v>
                </c:pt>
                <c:pt idx="2">
                  <c:v>0.9</c:v>
                </c:pt>
                <c:pt idx="3">
                  <c:v>1</c:v>
                </c:pt>
                <c:pt idx="4">
                  <c:v>1.1000000000000001</c:v>
                </c:pt>
                <c:pt idx="5">
                  <c:v>1.2</c:v>
                </c:pt>
                <c:pt idx="6">
                  <c:v>1.3</c:v>
                </c:pt>
              </c:numCache>
            </c:numRef>
          </c:cat>
          <c:val>
            <c:numRef>
              <c:f>Frequency!$AU$7:$AU$12</c:f>
              <c:numCache>
                <c:formatCode>General</c:formatCode>
                <c:ptCount val="6"/>
                <c:pt idx="0">
                  <c:v>0</c:v>
                </c:pt>
                <c:pt idx="1">
                  <c:v>1</c:v>
                </c:pt>
                <c:pt idx="2">
                  <c:v>6</c:v>
                </c:pt>
                <c:pt idx="3">
                  <c:v>6</c:v>
                </c:pt>
                <c:pt idx="4">
                  <c:v>2</c:v>
                </c:pt>
                <c:pt idx="5">
                  <c:v>0</c:v>
                </c:pt>
              </c:numCache>
            </c:numRef>
          </c:val>
        </c:ser>
        <c:dLbls>
          <c:showLegendKey val="0"/>
          <c:showVal val="0"/>
          <c:showCatName val="0"/>
          <c:showSerName val="0"/>
          <c:showPercent val="0"/>
          <c:showBubbleSize val="0"/>
        </c:dLbls>
        <c:gapWidth val="0"/>
        <c:shape val="box"/>
        <c:axId val="174877312"/>
        <c:axId val="174887680"/>
        <c:axId val="0"/>
      </c:bar3DChart>
      <c:catAx>
        <c:axId val="174877312"/>
        <c:scaling>
          <c:orientation val="minMax"/>
        </c:scaling>
        <c:delete val="0"/>
        <c:axPos val="b"/>
        <c:title>
          <c:tx>
            <c:rich>
              <a:bodyPr/>
              <a:lstStyle/>
              <a:p>
                <a:pPr>
                  <a:defRPr sz="875" b="1" i="0" u="none" strike="noStrike" baseline="0">
                    <a:solidFill>
                      <a:srgbClr val="000000"/>
                    </a:solidFill>
                    <a:latin typeface="Arial"/>
                    <a:ea typeface="Arial"/>
                    <a:cs typeface="Arial"/>
                  </a:defRPr>
                </a:pPr>
                <a:r>
                  <a:rPr lang="en-US"/>
                  <a:t>Random Ro at 546 nm</a:t>
                </a:r>
              </a:p>
            </c:rich>
          </c:tx>
          <c:layout>
            <c:manualLayout>
              <c:xMode val="edge"/>
              <c:yMode val="edge"/>
              <c:x val="0.4250814873745507"/>
              <c:y val="0.92416771653543306"/>
            </c:manualLayout>
          </c:layout>
          <c:overlay val="0"/>
          <c:spPr>
            <a:noFill/>
            <a:ln w="25400">
              <a:noFill/>
            </a:ln>
          </c:spPr>
        </c:title>
        <c:numFmt formatCode="General" sourceLinked="1"/>
        <c:majorTickMark val="out"/>
        <c:minorTickMark val="none"/>
        <c:tickLblPos val="low"/>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174887680"/>
        <c:crosses val="autoZero"/>
        <c:auto val="1"/>
        <c:lblAlgn val="ctr"/>
        <c:lblOffset val="100"/>
        <c:tickLblSkip val="1"/>
        <c:tickMarkSkip val="1"/>
        <c:noMultiLvlLbl val="0"/>
      </c:catAx>
      <c:valAx>
        <c:axId val="174887680"/>
        <c:scaling>
          <c:orientation val="minMax"/>
        </c:scaling>
        <c:delete val="0"/>
        <c:axPos val="l"/>
        <c:majorGridlines>
          <c:spPr>
            <a:ln w="3175">
              <a:solidFill>
                <a:srgbClr val="000000"/>
              </a:solidFill>
              <a:prstDash val="solid"/>
            </a:ln>
          </c:spPr>
        </c:majorGridlines>
        <c:title>
          <c:tx>
            <c:rich>
              <a:bodyPr/>
              <a:lstStyle/>
              <a:p>
                <a:pPr>
                  <a:defRPr sz="875" b="1" i="0" u="none" strike="noStrike" baseline="0">
                    <a:solidFill>
                      <a:srgbClr val="000000"/>
                    </a:solidFill>
                    <a:latin typeface="Arial"/>
                    <a:ea typeface="Arial"/>
                    <a:cs typeface="Arial"/>
                  </a:defRPr>
                </a:pPr>
                <a:r>
                  <a:rPr lang="en-US"/>
                  <a:t>Frequency</a:t>
                </a:r>
              </a:p>
            </c:rich>
          </c:tx>
          <c:layout>
            <c:manualLayout>
              <c:xMode val="edge"/>
              <c:yMode val="edge"/>
              <c:x val="4.5602605863192182E-2"/>
              <c:y val="0.4425005249343831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174877312"/>
        <c:crosses val="autoZero"/>
        <c:crossBetween val="between"/>
        <c:majorUnit val="1"/>
      </c:valAx>
      <c:spPr>
        <a:noFill/>
        <a:ln w="25400">
          <a:noFill/>
        </a:ln>
      </c:spPr>
    </c:plotArea>
    <c:legend>
      <c:legendPos val="t"/>
      <c:layout>
        <c:manualLayout>
          <c:xMode val="edge"/>
          <c:yMode val="edge"/>
          <c:x val="0.83462218962973522"/>
          <c:y val="0.18916666666666668"/>
          <c:w val="9.0079503578760781E-2"/>
          <c:h val="0.09"/>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Arial"/>
                <a:ea typeface="Arial"/>
                <a:cs typeface="Arial"/>
              </a:defRPr>
            </a:pPr>
            <a:r>
              <a:rPr lang="en-US"/>
              <a:t>Histogram</a:t>
            </a:r>
          </a:p>
        </c:rich>
      </c:tx>
      <c:layout>
        <c:manualLayout>
          <c:xMode val="edge"/>
          <c:yMode val="edge"/>
          <c:x val="0.40553745928338764"/>
          <c:y val="3.2500000000000001E-2"/>
        </c:manualLayout>
      </c:layout>
      <c:overlay val="0"/>
      <c:spPr>
        <a:noFill/>
        <a:ln w="25400">
          <a:noFill/>
        </a:ln>
      </c:spPr>
    </c:title>
    <c:autoTitleDeleted val="0"/>
    <c:view3D>
      <c:rotX val="15"/>
      <c:hPercent val="53"/>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8.9576547231270356E-2"/>
          <c:y val="0.16750020446802302"/>
          <c:w val="0.90553745928338758"/>
          <c:h val="0.70000085449323057"/>
        </c:manualLayout>
      </c:layout>
      <c:bar3DChart>
        <c:barDir val="col"/>
        <c:grouping val="clustered"/>
        <c:varyColors val="0"/>
        <c:ser>
          <c:idx val="0"/>
          <c:order val="0"/>
          <c:tx>
            <c:strRef>
              <c:f>Frequency!$G$3</c:f>
              <c:strCache>
                <c:ptCount val="1"/>
                <c:pt idx="0">
                  <c:v>Kgn</c:v>
                </c:pt>
              </c:strCache>
            </c:strRef>
          </c:tx>
          <c:spPr>
            <a:solidFill>
              <a:srgbClr val="9999FF"/>
            </a:solidFill>
            <a:ln w="12700">
              <a:solidFill>
                <a:srgbClr val="000000"/>
              </a:solidFill>
              <a:prstDash val="solid"/>
            </a:ln>
          </c:spPr>
          <c:invertIfNegative val="0"/>
          <c:cat>
            <c:numRef>
              <c:f>Frequency!$F$6:$F$20</c:f>
              <c:numCache>
                <c:formatCode>General</c:formatCode>
                <c:ptCount val="15"/>
                <c:pt idx="0">
                  <c:v>0.7</c:v>
                </c:pt>
                <c:pt idx="1">
                  <c:v>0.8</c:v>
                </c:pt>
                <c:pt idx="2">
                  <c:v>0.9</c:v>
                </c:pt>
                <c:pt idx="3">
                  <c:v>1</c:v>
                </c:pt>
                <c:pt idx="4">
                  <c:v>1.2</c:v>
                </c:pt>
              </c:numCache>
            </c:numRef>
          </c:cat>
          <c:val>
            <c:numRef>
              <c:f>Frequency!$G$7:$G$10</c:f>
              <c:numCache>
                <c:formatCode>General</c:formatCode>
                <c:ptCount val="4"/>
                <c:pt idx="0">
                  <c:v>0</c:v>
                </c:pt>
                <c:pt idx="1">
                  <c:v>5</c:v>
                </c:pt>
                <c:pt idx="2">
                  <c:v>2</c:v>
                </c:pt>
                <c:pt idx="3">
                  <c:v>0</c:v>
                </c:pt>
              </c:numCache>
            </c:numRef>
          </c:val>
        </c:ser>
        <c:ser>
          <c:idx val="1"/>
          <c:order val="1"/>
          <c:tx>
            <c:strRef>
              <c:f>Frequency!$H$3</c:f>
              <c:strCache>
                <c:ptCount val="1"/>
                <c:pt idx="0">
                  <c:v>Pbit</c:v>
                </c:pt>
              </c:strCache>
            </c:strRef>
          </c:tx>
          <c:spPr>
            <a:solidFill>
              <a:srgbClr val="993366"/>
            </a:solidFill>
            <a:ln w="12700">
              <a:solidFill>
                <a:srgbClr val="000000"/>
              </a:solidFill>
              <a:prstDash val="solid"/>
            </a:ln>
          </c:spPr>
          <c:invertIfNegative val="0"/>
          <c:val>
            <c:numRef>
              <c:f>Frequency!$H$7:$H$10</c:f>
              <c:numCache>
                <c:formatCode>General</c:formatCode>
                <c:ptCount val="4"/>
                <c:pt idx="0">
                  <c:v>0</c:v>
                </c:pt>
                <c:pt idx="1">
                  <c:v>1</c:v>
                </c:pt>
                <c:pt idx="2">
                  <c:v>1</c:v>
                </c:pt>
                <c:pt idx="3">
                  <c:v>0</c:v>
                </c:pt>
              </c:numCache>
            </c:numRef>
          </c:val>
        </c:ser>
        <c:dLbls>
          <c:showLegendKey val="0"/>
          <c:showVal val="0"/>
          <c:showCatName val="0"/>
          <c:showSerName val="0"/>
          <c:showPercent val="0"/>
          <c:showBubbleSize val="0"/>
        </c:dLbls>
        <c:gapWidth val="0"/>
        <c:shape val="box"/>
        <c:axId val="162502144"/>
        <c:axId val="162504064"/>
        <c:axId val="0"/>
      </c:bar3DChart>
      <c:catAx>
        <c:axId val="162502144"/>
        <c:scaling>
          <c:orientation val="minMax"/>
        </c:scaling>
        <c:delete val="0"/>
        <c:axPos val="b"/>
        <c:title>
          <c:tx>
            <c:rich>
              <a:bodyPr/>
              <a:lstStyle/>
              <a:p>
                <a:pPr>
                  <a:defRPr sz="875" b="1" i="0" u="none" strike="noStrike" baseline="0">
                    <a:solidFill>
                      <a:srgbClr val="000000"/>
                    </a:solidFill>
                    <a:latin typeface="Arial"/>
                    <a:ea typeface="Arial"/>
                    <a:cs typeface="Arial"/>
                  </a:defRPr>
                </a:pPr>
                <a:r>
                  <a:rPr lang="en-US"/>
                  <a:t>Random Ro at 546 nm</a:t>
                </a:r>
              </a:p>
            </c:rich>
          </c:tx>
          <c:layout>
            <c:manualLayout>
              <c:xMode val="edge"/>
              <c:yMode val="edge"/>
              <c:x val="0.41368078175895767"/>
              <c:y val="0.92416771653543306"/>
            </c:manualLayout>
          </c:layout>
          <c:overlay val="0"/>
          <c:spPr>
            <a:noFill/>
            <a:ln w="25400">
              <a:noFill/>
            </a:ln>
          </c:spPr>
        </c:title>
        <c:numFmt formatCode="General" sourceLinked="1"/>
        <c:majorTickMark val="out"/>
        <c:minorTickMark val="none"/>
        <c:tickLblPos val="low"/>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162504064"/>
        <c:crosses val="autoZero"/>
        <c:auto val="1"/>
        <c:lblAlgn val="ctr"/>
        <c:lblOffset val="100"/>
        <c:tickLblSkip val="1"/>
        <c:tickMarkSkip val="1"/>
        <c:noMultiLvlLbl val="0"/>
      </c:catAx>
      <c:valAx>
        <c:axId val="162504064"/>
        <c:scaling>
          <c:orientation val="minMax"/>
        </c:scaling>
        <c:delete val="0"/>
        <c:axPos val="l"/>
        <c:majorGridlines>
          <c:spPr>
            <a:ln w="3175">
              <a:solidFill>
                <a:srgbClr val="000000"/>
              </a:solidFill>
              <a:prstDash val="solid"/>
            </a:ln>
          </c:spPr>
        </c:majorGridlines>
        <c:title>
          <c:tx>
            <c:rich>
              <a:bodyPr/>
              <a:lstStyle/>
              <a:p>
                <a:pPr>
                  <a:defRPr sz="875" b="1" i="0" u="none" strike="noStrike" baseline="0">
                    <a:solidFill>
                      <a:srgbClr val="000000"/>
                    </a:solidFill>
                    <a:latin typeface="Arial"/>
                    <a:ea typeface="Arial"/>
                    <a:cs typeface="Arial"/>
                  </a:defRPr>
                </a:pPr>
                <a:r>
                  <a:rPr lang="en-US"/>
                  <a:t>Frequency</a:t>
                </a:r>
              </a:p>
            </c:rich>
          </c:tx>
          <c:layout>
            <c:manualLayout>
              <c:xMode val="edge"/>
              <c:yMode val="edge"/>
              <c:x val="4.071661237785016E-2"/>
              <c:y val="0.4275005249343831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162502144"/>
        <c:crosses val="autoZero"/>
        <c:crossBetween val="between"/>
        <c:majorUnit val="1"/>
      </c:valAx>
      <c:spPr>
        <a:noFill/>
        <a:ln w="25400">
          <a:noFill/>
        </a:ln>
      </c:spPr>
    </c:plotArea>
    <c:legend>
      <c:legendPos val="t"/>
      <c:layout>
        <c:manualLayout>
          <c:xMode val="edge"/>
          <c:yMode val="edge"/>
          <c:x val="0.84135968298080388"/>
          <c:y val="0.1925"/>
          <c:w val="9.4139948192750414E-2"/>
          <c:h val="0.11333333333333333"/>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Arial"/>
                <a:ea typeface="Arial"/>
                <a:cs typeface="Arial"/>
              </a:defRPr>
            </a:pPr>
            <a:r>
              <a:rPr lang="en-US"/>
              <a:t>Histogram</a:t>
            </a:r>
          </a:p>
        </c:rich>
      </c:tx>
      <c:layout>
        <c:manualLayout>
          <c:xMode val="edge"/>
          <c:yMode val="edge"/>
          <c:x val="0.40584449671063844"/>
          <c:y val="3.2581453634085211E-2"/>
        </c:manualLayout>
      </c:layout>
      <c:overlay val="0"/>
      <c:spPr>
        <a:noFill/>
        <a:ln w="25400">
          <a:noFill/>
        </a:ln>
      </c:spPr>
    </c:title>
    <c:autoTitleDeleted val="0"/>
    <c:view3D>
      <c:rotX val="15"/>
      <c:hPercent val="53"/>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7.3052005957670099E-2"/>
          <c:y val="0.16541393868934712"/>
          <c:w val="0.9220786529768138"/>
          <c:h val="0.7017561035305635"/>
        </c:manualLayout>
      </c:layout>
      <c:bar3DChart>
        <c:barDir val="col"/>
        <c:grouping val="clustered"/>
        <c:varyColors val="0"/>
        <c:ser>
          <c:idx val="0"/>
          <c:order val="0"/>
          <c:tx>
            <c:strRef>
              <c:f>Frequency!$L$3</c:f>
              <c:strCache>
                <c:ptCount val="1"/>
                <c:pt idx="0">
                  <c:v>Kgn</c:v>
                </c:pt>
              </c:strCache>
            </c:strRef>
          </c:tx>
          <c:spPr>
            <a:solidFill>
              <a:srgbClr val="9999FF"/>
            </a:solidFill>
            <a:ln w="12700">
              <a:solidFill>
                <a:srgbClr val="000000"/>
              </a:solidFill>
              <a:prstDash val="solid"/>
            </a:ln>
          </c:spPr>
          <c:invertIfNegative val="0"/>
          <c:cat>
            <c:numRef>
              <c:f>Frequency!$K$6:$K$17</c:f>
              <c:numCache>
                <c:formatCode>General</c:formatCode>
                <c:ptCount val="12"/>
                <c:pt idx="0">
                  <c:v>0.5</c:v>
                </c:pt>
                <c:pt idx="1">
                  <c:v>0.6</c:v>
                </c:pt>
                <c:pt idx="2">
                  <c:v>0.7</c:v>
                </c:pt>
                <c:pt idx="3">
                  <c:v>0.8</c:v>
                </c:pt>
                <c:pt idx="4">
                  <c:v>0.9</c:v>
                </c:pt>
                <c:pt idx="5">
                  <c:v>1</c:v>
                </c:pt>
                <c:pt idx="6">
                  <c:v>1.1000000000000001</c:v>
                </c:pt>
              </c:numCache>
            </c:numRef>
          </c:cat>
          <c:val>
            <c:numRef>
              <c:f>Frequency!$L$7:$L$12</c:f>
              <c:numCache>
                <c:formatCode>General</c:formatCode>
                <c:ptCount val="6"/>
                <c:pt idx="0">
                  <c:v>0</c:v>
                </c:pt>
                <c:pt idx="1">
                  <c:v>0</c:v>
                </c:pt>
                <c:pt idx="2">
                  <c:v>0</c:v>
                </c:pt>
                <c:pt idx="3">
                  <c:v>1</c:v>
                </c:pt>
                <c:pt idx="4">
                  <c:v>2</c:v>
                </c:pt>
                <c:pt idx="5">
                  <c:v>0</c:v>
                </c:pt>
              </c:numCache>
            </c:numRef>
          </c:val>
        </c:ser>
        <c:ser>
          <c:idx val="1"/>
          <c:order val="1"/>
          <c:tx>
            <c:strRef>
              <c:f>Frequency!$M$3</c:f>
              <c:strCache>
                <c:ptCount val="1"/>
                <c:pt idx="0">
                  <c:v>Grnl Kgn</c:v>
                </c:pt>
              </c:strCache>
            </c:strRef>
          </c:tx>
          <c:spPr>
            <a:solidFill>
              <a:srgbClr val="993366"/>
            </a:solidFill>
            <a:ln w="12700">
              <a:solidFill>
                <a:srgbClr val="000000"/>
              </a:solidFill>
              <a:prstDash val="solid"/>
            </a:ln>
          </c:spPr>
          <c:invertIfNegative val="0"/>
          <c:cat>
            <c:numRef>
              <c:f>Frequency!$K$6:$K$17</c:f>
              <c:numCache>
                <c:formatCode>General</c:formatCode>
                <c:ptCount val="12"/>
                <c:pt idx="0">
                  <c:v>0.5</c:v>
                </c:pt>
                <c:pt idx="1">
                  <c:v>0.6</c:v>
                </c:pt>
                <c:pt idx="2">
                  <c:v>0.7</c:v>
                </c:pt>
                <c:pt idx="3">
                  <c:v>0.8</c:v>
                </c:pt>
                <c:pt idx="4">
                  <c:v>0.9</c:v>
                </c:pt>
                <c:pt idx="5">
                  <c:v>1</c:v>
                </c:pt>
                <c:pt idx="6">
                  <c:v>1.1000000000000001</c:v>
                </c:pt>
              </c:numCache>
            </c:numRef>
          </c:cat>
          <c:val>
            <c:numRef>
              <c:f>Frequency!$M$7:$M$12</c:f>
              <c:numCache>
                <c:formatCode>General</c:formatCode>
                <c:ptCount val="6"/>
                <c:pt idx="0">
                  <c:v>0</c:v>
                </c:pt>
                <c:pt idx="1">
                  <c:v>2</c:v>
                </c:pt>
                <c:pt idx="2">
                  <c:v>0</c:v>
                </c:pt>
                <c:pt idx="3">
                  <c:v>0</c:v>
                </c:pt>
                <c:pt idx="4">
                  <c:v>0</c:v>
                </c:pt>
                <c:pt idx="5">
                  <c:v>0</c:v>
                </c:pt>
              </c:numCache>
            </c:numRef>
          </c:val>
        </c:ser>
        <c:dLbls>
          <c:showLegendKey val="0"/>
          <c:showVal val="0"/>
          <c:showCatName val="0"/>
          <c:showSerName val="0"/>
          <c:showPercent val="0"/>
          <c:showBubbleSize val="0"/>
        </c:dLbls>
        <c:gapWidth val="0"/>
        <c:shape val="box"/>
        <c:axId val="173609728"/>
        <c:axId val="173611648"/>
        <c:axId val="0"/>
      </c:bar3DChart>
      <c:catAx>
        <c:axId val="173609728"/>
        <c:scaling>
          <c:orientation val="minMax"/>
        </c:scaling>
        <c:delete val="0"/>
        <c:axPos val="b"/>
        <c:title>
          <c:tx>
            <c:rich>
              <a:bodyPr/>
              <a:lstStyle/>
              <a:p>
                <a:pPr>
                  <a:defRPr sz="875" b="1" i="0" u="none" strike="noStrike" baseline="0">
                    <a:solidFill>
                      <a:srgbClr val="000000"/>
                    </a:solidFill>
                    <a:latin typeface="Arial"/>
                    <a:ea typeface="Arial"/>
                    <a:cs typeface="Arial"/>
                  </a:defRPr>
                </a:pPr>
                <a:r>
                  <a:rPr lang="en-US"/>
                  <a:t>Random Ro at 546 nm</a:t>
                </a:r>
              </a:p>
            </c:rich>
          </c:tx>
          <c:layout>
            <c:manualLayout>
              <c:xMode val="edge"/>
              <c:yMode val="edge"/>
              <c:x val="0.40584449671063844"/>
              <c:y val="0.92397871318716729"/>
            </c:manualLayout>
          </c:layout>
          <c:overlay val="0"/>
          <c:spPr>
            <a:noFill/>
            <a:ln w="25400">
              <a:noFill/>
            </a:ln>
          </c:spPr>
        </c:title>
        <c:numFmt formatCode="General" sourceLinked="1"/>
        <c:majorTickMark val="out"/>
        <c:minorTickMark val="none"/>
        <c:tickLblPos val="low"/>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173611648"/>
        <c:crosses val="autoZero"/>
        <c:auto val="1"/>
        <c:lblAlgn val="ctr"/>
        <c:lblOffset val="100"/>
        <c:tickLblSkip val="1"/>
        <c:tickMarkSkip val="1"/>
        <c:noMultiLvlLbl val="0"/>
      </c:catAx>
      <c:valAx>
        <c:axId val="173611648"/>
        <c:scaling>
          <c:orientation val="minMax"/>
        </c:scaling>
        <c:delete val="0"/>
        <c:axPos val="l"/>
        <c:majorGridlines>
          <c:spPr>
            <a:ln w="3175">
              <a:solidFill>
                <a:srgbClr val="000000"/>
              </a:solidFill>
              <a:prstDash val="solid"/>
            </a:ln>
          </c:spPr>
        </c:majorGridlines>
        <c:title>
          <c:tx>
            <c:rich>
              <a:bodyPr/>
              <a:lstStyle/>
              <a:p>
                <a:pPr>
                  <a:defRPr sz="875" b="1" i="0" u="none" strike="noStrike" baseline="0">
                    <a:solidFill>
                      <a:srgbClr val="000000"/>
                    </a:solidFill>
                    <a:latin typeface="Arial"/>
                    <a:ea typeface="Arial"/>
                    <a:cs typeface="Arial"/>
                  </a:defRPr>
                </a:pPr>
                <a:r>
                  <a:rPr lang="en-US"/>
                  <a:t>Frequency</a:t>
                </a:r>
              </a:p>
            </c:rich>
          </c:tx>
          <c:layout>
            <c:manualLayout>
              <c:xMode val="edge"/>
              <c:yMode val="edge"/>
              <c:x val="5.0324675324675328E-2"/>
              <c:y val="0.4335850123997657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173609728"/>
        <c:crosses val="autoZero"/>
        <c:crossBetween val="between"/>
        <c:majorUnit val="1"/>
      </c:valAx>
      <c:spPr>
        <a:noFill/>
        <a:ln w="25400">
          <a:noFill/>
        </a:ln>
      </c:spPr>
    </c:plotArea>
    <c:legend>
      <c:legendPos val="r"/>
      <c:layout>
        <c:manualLayout>
          <c:xMode val="edge"/>
          <c:yMode val="edge"/>
          <c:x val="0.83964627274920944"/>
          <c:y val="0.18629908103592313"/>
          <c:w val="9.2874969582248154E-2"/>
          <c:h val="0.14536367164630737"/>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Arial"/>
                <a:ea typeface="Arial"/>
                <a:cs typeface="Arial"/>
              </a:defRPr>
            </a:pPr>
            <a:r>
              <a:rPr lang="en-US"/>
              <a:t>Histogram</a:t>
            </a:r>
          </a:p>
        </c:rich>
      </c:tx>
      <c:layout>
        <c:manualLayout>
          <c:xMode val="edge"/>
          <c:yMode val="edge"/>
          <c:x val="0.40584449671063844"/>
          <c:y val="3.2500000000000001E-2"/>
        </c:manualLayout>
      </c:layout>
      <c:overlay val="0"/>
      <c:spPr>
        <a:noFill/>
        <a:ln w="25400">
          <a:noFill/>
        </a:ln>
      </c:spPr>
    </c:title>
    <c:autoTitleDeleted val="0"/>
    <c:view3D>
      <c:rotX val="15"/>
      <c:hPercent val="53"/>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7.3052005957670099E-2"/>
          <c:y val="0.16750020446802302"/>
          <c:w val="0.9220786529768138"/>
          <c:h val="0.70000085449323057"/>
        </c:manualLayout>
      </c:layout>
      <c:bar3DChart>
        <c:barDir val="col"/>
        <c:grouping val="clustered"/>
        <c:varyColors val="0"/>
        <c:ser>
          <c:idx val="0"/>
          <c:order val="0"/>
          <c:tx>
            <c:strRef>
              <c:f>Frequency!$Q$3</c:f>
              <c:strCache>
                <c:ptCount val="1"/>
                <c:pt idx="0">
                  <c:v>Kgn</c:v>
                </c:pt>
              </c:strCache>
            </c:strRef>
          </c:tx>
          <c:spPr>
            <a:solidFill>
              <a:srgbClr val="9999FF"/>
            </a:solidFill>
            <a:ln w="12700">
              <a:solidFill>
                <a:srgbClr val="000000"/>
              </a:solidFill>
              <a:prstDash val="solid"/>
            </a:ln>
          </c:spPr>
          <c:invertIfNegative val="0"/>
          <c:cat>
            <c:numRef>
              <c:f>Frequency!$P$6:$P$16</c:f>
              <c:numCache>
                <c:formatCode>General</c:formatCode>
                <c:ptCount val="11"/>
                <c:pt idx="0">
                  <c:v>0.2</c:v>
                </c:pt>
                <c:pt idx="1">
                  <c:v>0.4</c:v>
                </c:pt>
                <c:pt idx="2">
                  <c:v>0.6</c:v>
                </c:pt>
                <c:pt idx="3">
                  <c:v>0.8</c:v>
                </c:pt>
                <c:pt idx="4">
                  <c:v>1</c:v>
                </c:pt>
                <c:pt idx="5">
                  <c:v>1.2</c:v>
                </c:pt>
              </c:numCache>
            </c:numRef>
          </c:cat>
          <c:val>
            <c:numRef>
              <c:f>Frequency!$Q$7:$Q$11</c:f>
              <c:numCache>
                <c:formatCode>General</c:formatCode>
                <c:ptCount val="5"/>
                <c:pt idx="0">
                  <c:v>0</c:v>
                </c:pt>
                <c:pt idx="1">
                  <c:v>0</c:v>
                </c:pt>
                <c:pt idx="2">
                  <c:v>0</c:v>
                </c:pt>
                <c:pt idx="3">
                  <c:v>1</c:v>
                </c:pt>
                <c:pt idx="4">
                  <c:v>0</c:v>
                </c:pt>
              </c:numCache>
            </c:numRef>
          </c:val>
        </c:ser>
        <c:ser>
          <c:idx val="1"/>
          <c:order val="1"/>
          <c:tx>
            <c:strRef>
              <c:f>Frequency!$R$3</c:f>
              <c:strCache>
                <c:ptCount val="1"/>
                <c:pt idx="0">
                  <c:v>Pbit</c:v>
                </c:pt>
              </c:strCache>
            </c:strRef>
          </c:tx>
          <c:spPr>
            <a:solidFill>
              <a:srgbClr val="993366"/>
            </a:solidFill>
            <a:ln w="12700">
              <a:solidFill>
                <a:srgbClr val="000000"/>
              </a:solidFill>
              <a:prstDash val="solid"/>
            </a:ln>
          </c:spPr>
          <c:invertIfNegative val="0"/>
          <c:cat>
            <c:numRef>
              <c:f>Frequency!$P$6:$P$16</c:f>
              <c:numCache>
                <c:formatCode>General</c:formatCode>
                <c:ptCount val="11"/>
                <c:pt idx="0">
                  <c:v>0.2</c:v>
                </c:pt>
                <c:pt idx="1">
                  <c:v>0.4</c:v>
                </c:pt>
                <c:pt idx="2">
                  <c:v>0.6</c:v>
                </c:pt>
                <c:pt idx="3">
                  <c:v>0.8</c:v>
                </c:pt>
                <c:pt idx="4">
                  <c:v>1</c:v>
                </c:pt>
                <c:pt idx="5">
                  <c:v>1.2</c:v>
                </c:pt>
              </c:numCache>
            </c:numRef>
          </c:cat>
          <c:val>
            <c:numRef>
              <c:f>Frequency!$R$7:$R$11</c:f>
              <c:numCache>
                <c:formatCode>General</c:formatCode>
                <c:ptCount val="5"/>
                <c:pt idx="0">
                  <c:v>0</c:v>
                </c:pt>
                <c:pt idx="1">
                  <c:v>1</c:v>
                </c:pt>
                <c:pt idx="2">
                  <c:v>0</c:v>
                </c:pt>
                <c:pt idx="3">
                  <c:v>0</c:v>
                </c:pt>
                <c:pt idx="4">
                  <c:v>0</c:v>
                </c:pt>
              </c:numCache>
            </c:numRef>
          </c:val>
        </c:ser>
        <c:dLbls>
          <c:showLegendKey val="0"/>
          <c:showVal val="0"/>
          <c:showCatName val="0"/>
          <c:showSerName val="0"/>
          <c:showPercent val="0"/>
          <c:showBubbleSize val="0"/>
        </c:dLbls>
        <c:gapWidth val="0"/>
        <c:shape val="box"/>
        <c:axId val="173994368"/>
        <c:axId val="173996288"/>
        <c:axId val="0"/>
      </c:bar3DChart>
      <c:catAx>
        <c:axId val="173994368"/>
        <c:scaling>
          <c:orientation val="minMax"/>
        </c:scaling>
        <c:delete val="0"/>
        <c:axPos val="b"/>
        <c:title>
          <c:tx>
            <c:rich>
              <a:bodyPr/>
              <a:lstStyle/>
              <a:p>
                <a:pPr>
                  <a:defRPr sz="875" b="1" i="0" u="none" strike="noStrike" baseline="0">
                    <a:solidFill>
                      <a:srgbClr val="000000"/>
                    </a:solidFill>
                    <a:latin typeface="Arial"/>
                    <a:ea typeface="Arial"/>
                    <a:cs typeface="Arial"/>
                  </a:defRPr>
                </a:pPr>
                <a:r>
                  <a:rPr lang="en-US"/>
                  <a:t>Random Ro at 546 nm</a:t>
                </a:r>
              </a:p>
            </c:rich>
          </c:tx>
          <c:layout>
            <c:manualLayout>
              <c:xMode val="edge"/>
              <c:yMode val="edge"/>
              <c:x val="0.40806496275344223"/>
              <c:y val="0.92416771653543306"/>
            </c:manualLayout>
          </c:layout>
          <c:overlay val="0"/>
          <c:spPr>
            <a:noFill/>
            <a:ln w="25400">
              <a:noFill/>
            </a:ln>
          </c:spPr>
        </c:title>
        <c:numFmt formatCode="General" sourceLinked="1"/>
        <c:majorTickMark val="out"/>
        <c:minorTickMark val="none"/>
        <c:tickLblPos val="low"/>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173996288"/>
        <c:crosses val="autoZero"/>
        <c:auto val="1"/>
        <c:lblAlgn val="ctr"/>
        <c:lblOffset val="100"/>
        <c:tickLblSkip val="1"/>
        <c:tickMarkSkip val="1"/>
        <c:noMultiLvlLbl val="0"/>
      </c:catAx>
      <c:valAx>
        <c:axId val="173996288"/>
        <c:scaling>
          <c:orientation val="minMax"/>
        </c:scaling>
        <c:delete val="0"/>
        <c:axPos val="l"/>
        <c:majorGridlines>
          <c:spPr>
            <a:ln w="3175">
              <a:solidFill>
                <a:srgbClr val="000000"/>
              </a:solidFill>
              <a:prstDash val="solid"/>
            </a:ln>
          </c:spPr>
        </c:majorGridlines>
        <c:title>
          <c:tx>
            <c:rich>
              <a:bodyPr/>
              <a:lstStyle/>
              <a:p>
                <a:pPr>
                  <a:defRPr sz="875" b="1" i="0" u="none" strike="noStrike" baseline="0">
                    <a:solidFill>
                      <a:srgbClr val="000000"/>
                    </a:solidFill>
                    <a:latin typeface="Arial"/>
                    <a:ea typeface="Arial"/>
                    <a:cs typeface="Arial"/>
                  </a:defRPr>
                </a:pPr>
                <a:r>
                  <a:rPr lang="en-US"/>
                  <a:t>Frequency</a:t>
                </a:r>
              </a:p>
            </c:rich>
          </c:tx>
          <c:layout>
            <c:manualLayout>
              <c:xMode val="edge"/>
              <c:yMode val="edge"/>
              <c:x val="4.8701298701298704E-2"/>
              <c:y val="0.4400005249343831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173994368"/>
        <c:crosses val="autoZero"/>
        <c:crossBetween val="between"/>
        <c:majorUnit val="1"/>
      </c:valAx>
      <c:spPr>
        <a:noFill/>
        <a:ln w="25400">
          <a:noFill/>
        </a:ln>
      </c:spPr>
    </c:plotArea>
    <c:legend>
      <c:legendPos val="t"/>
      <c:layout>
        <c:manualLayout>
          <c:xMode val="edge"/>
          <c:yMode val="edge"/>
          <c:x val="0.84235631825739266"/>
          <c:y val="0.19583333333333333"/>
          <c:w val="8.738576467893204E-2"/>
          <c:h val="0.10666666666666667"/>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Arial"/>
                <a:ea typeface="Arial"/>
                <a:cs typeface="Arial"/>
              </a:defRPr>
            </a:pPr>
            <a:r>
              <a:rPr lang="en-US"/>
              <a:t>Histogram</a:t>
            </a:r>
          </a:p>
        </c:rich>
      </c:tx>
      <c:layout>
        <c:manualLayout>
          <c:xMode val="edge"/>
          <c:yMode val="edge"/>
          <c:x val="0.40619936374184873"/>
          <c:y val="3.2500000000000001E-2"/>
        </c:manualLayout>
      </c:layout>
      <c:overlay val="0"/>
      <c:spPr>
        <a:noFill/>
        <a:ln w="25400">
          <a:noFill/>
        </a:ln>
      </c:spPr>
    </c:title>
    <c:autoTitleDeleted val="0"/>
    <c:view3D>
      <c:rotX val="15"/>
      <c:hPercent val="53"/>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7.3409520137834014E-2"/>
          <c:y val="0.16750020446802302"/>
          <c:w val="0.92169730839724939"/>
          <c:h val="0.70000085449323057"/>
        </c:manualLayout>
      </c:layout>
      <c:bar3DChart>
        <c:barDir val="col"/>
        <c:grouping val="clustered"/>
        <c:varyColors val="0"/>
        <c:ser>
          <c:idx val="0"/>
          <c:order val="0"/>
          <c:tx>
            <c:strRef>
              <c:f>Frequency!$B$3</c:f>
              <c:strCache>
                <c:ptCount val="1"/>
                <c:pt idx="0">
                  <c:v>Kgn</c:v>
                </c:pt>
              </c:strCache>
            </c:strRef>
          </c:tx>
          <c:spPr>
            <a:solidFill>
              <a:srgbClr val="9999FF"/>
            </a:solidFill>
            <a:ln w="12700">
              <a:solidFill>
                <a:srgbClr val="000000"/>
              </a:solidFill>
              <a:prstDash val="solid"/>
            </a:ln>
          </c:spPr>
          <c:invertIfNegative val="0"/>
          <c:cat>
            <c:numRef>
              <c:f>Frequency!$U$6:$U$19</c:f>
              <c:numCache>
                <c:formatCode>General</c:formatCode>
                <c:ptCount val="14"/>
                <c:pt idx="0">
                  <c:v>0.2</c:v>
                </c:pt>
                <c:pt idx="1">
                  <c:v>0.4</c:v>
                </c:pt>
                <c:pt idx="2">
                  <c:v>0.6</c:v>
                </c:pt>
                <c:pt idx="3">
                  <c:v>0.8</c:v>
                </c:pt>
                <c:pt idx="4">
                  <c:v>1</c:v>
                </c:pt>
                <c:pt idx="5">
                  <c:v>1.2</c:v>
                </c:pt>
                <c:pt idx="6">
                  <c:v>1.4</c:v>
                </c:pt>
              </c:numCache>
            </c:numRef>
          </c:cat>
          <c:val>
            <c:numRef>
              <c:f>Frequency!$V$7:$V$12</c:f>
              <c:numCache>
                <c:formatCode>General</c:formatCode>
                <c:ptCount val="6"/>
                <c:pt idx="0">
                  <c:v>0</c:v>
                </c:pt>
                <c:pt idx="1">
                  <c:v>0</c:v>
                </c:pt>
                <c:pt idx="2">
                  <c:v>0</c:v>
                </c:pt>
                <c:pt idx="3">
                  <c:v>7</c:v>
                </c:pt>
                <c:pt idx="4">
                  <c:v>1</c:v>
                </c:pt>
                <c:pt idx="5">
                  <c:v>0</c:v>
                </c:pt>
              </c:numCache>
            </c:numRef>
          </c:val>
        </c:ser>
        <c:ser>
          <c:idx val="1"/>
          <c:order val="1"/>
          <c:tx>
            <c:strRef>
              <c:f>Frequency!$W$3</c:f>
              <c:strCache>
                <c:ptCount val="1"/>
                <c:pt idx="0">
                  <c:v>Grnl Kgn</c:v>
                </c:pt>
              </c:strCache>
            </c:strRef>
          </c:tx>
          <c:spPr>
            <a:solidFill>
              <a:srgbClr val="993366"/>
            </a:solidFill>
            <a:ln w="12700">
              <a:solidFill>
                <a:srgbClr val="000000"/>
              </a:solidFill>
              <a:prstDash val="solid"/>
            </a:ln>
          </c:spPr>
          <c:invertIfNegative val="0"/>
          <c:val>
            <c:numRef>
              <c:f>Frequency!$W$7:$W$12</c:f>
              <c:numCache>
                <c:formatCode>General</c:formatCode>
                <c:ptCount val="6"/>
                <c:pt idx="0">
                  <c:v>0</c:v>
                </c:pt>
                <c:pt idx="1">
                  <c:v>8</c:v>
                </c:pt>
                <c:pt idx="2">
                  <c:v>1</c:v>
                </c:pt>
                <c:pt idx="3">
                  <c:v>0</c:v>
                </c:pt>
                <c:pt idx="4">
                  <c:v>0</c:v>
                </c:pt>
                <c:pt idx="5">
                  <c:v>0</c:v>
                </c:pt>
              </c:numCache>
            </c:numRef>
          </c:val>
        </c:ser>
        <c:dLbls>
          <c:showLegendKey val="0"/>
          <c:showVal val="0"/>
          <c:showCatName val="0"/>
          <c:showSerName val="0"/>
          <c:showPercent val="0"/>
          <c:showBubbleSize val="0"/>
        </c:dLbls>
        <c:gapWidth val="0"/>
        <c:shape val="box"/>
        <c:axId val="173900160"/>
        <c:axId val="173902080"/>
        <c:axId val="0"/>
      </c:bar3DChart>
      <c:catAx>
        <c:axId val="173900160"/>
        <c:scaling>
          <c:orientation val="minMax"/>
        </c:scaling>
        <c:delete val="0"/>
        <c:axPos val="b"/>
        <c:title>
          <c:tx>
            <c:rich>
              <a:bodyPr/>
              <a:lstStyle/>
              <a:p>
                <a:pPr>
                  <a:defRPr sz="875" b="1" i="0" u="none" strike="noStrike" baseline="0">
                    <a:solidFill>
                      <a:srgbClr val="000000"/>
                    </a:solidFill>
                    <a:latin typeface="Arial"/>
                    <a:ea typeface="Arial"/>
                    <a:cs typeface="Arial"/>
                  </a:defRPr>
                </a:pPr>
                <a:r>
                  <a:rPr lang="en-US"/>
                  <a:t>Random Ro at 546 nm</a:t>
                </a:r>
              </a:p>
            </c:rich>
          </c:tx>
          <c:layout>
            <c:manualLayout>
              <c:xMode val="edge"/>
              <c:yMode val="edge"/>
              <c:x val="0.39814180053062165"/>
              <c:y val="0.93416771653543307"/>
            </c:manualLayout>
          </c:layout>
          <c:overlay val="0"/>
          <c:spPr>
            <a:noFill/>
            <a:ln w="25400">
              <a:noFill/>
            </a:ln>
          </c:spPr>
        </c:title>
        <c:numFmt formatCode="General" sourceLinked="1"/>
        <c:majorTickMark val="out"/>
        <c:minorTickMark val="none"/>
        <c:tickLblPos val="low"/>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173902080"/>
        <c:crosses val="autoZero"/>
        <c:auto val="1"/>
        <c:lblAlgn val="ctr"/>
        <c:lblOffset val="100"/>
        <c:tickLblSkip val="1"/>
        <c:tickMarkSkip val="1"/>
        <c:noMultiLvlLbl val="0"/>
      </c:catAx>
      <c:valAx>
        <c:axId val="173902080"/>
        <c:scaling>
          <c:orientation val="minMax"/>
        </c:scaling>
        <c:delete val="0"/>
        <c:axPos val="l"/>
        <c:majorGridlines>
          <c:spPr>
            <a:ln w="3175">
              <a:solidFill>
                <a:srgbClr val="000000"/>
              </a:solidFill>
              <a:prstDash val="solid"/>
            </a:ln>
          </c:spPr>
        </c:majorGridlines>
        <c:title>
          <c:tx>
            <c:rich>
              <a:bodyPr/>
              <a:lstStyle/>
              <a:p>
                <a:pPr>
                  <a:defRPr sz="875" b="1" i="0" u="none" strike="noStrike" baseline="0">
                    <a:solidFill>
                      <a:srgbClr val="000000"/>
                    </a:solidFill>
                    <a:latin typeface="Arial"/>
                    <a:ea typeface="Arial"/>
                    <a:cs typeface="Arial"/>
                  </a:defRPr>
                </a:pPr>
                <a:r>
                  <a:rPr lang="en-US"/>
                  <a:t>Frequency</a:t>
                </a:r>
              </a:p>
            </c:rich>
          </c:tx>
          <c:layout>
            <c:manualLayout>
              <c:xMode val="edge"/>
              <c:yMode val="edge"/>
              <c:x val="4.0783034257748776E-2"/>
              <c:y val="0.4500005249343831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173900160"/>
        <c:crosses val="autoZero"/>
        <c:crossBetween val="between"/>
        <c:majorUnit val="1"/>
      </c:valAx>
      <c:spPr>
        <a:noFill/>
        <a:ln w="25400">
          <a:noFill/>
        </a:ln>
      </c:spPr>
    </c:plotArea>
    <c:legend>
      <c:legendPos val="t"/>
      <c:layout>
        <c:manualLayout>
          <c:xMode val="edge"/>
          <c:yMode val="edge"/>
          <c:x val="0.85188667978902854"/>
          <c:y val="0.19916666666666666"/>
          <c:w val="8.5665525336688364E-2"/>
          <c:h val="0.14333333333333334"/>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Arial"/>
                <a:ea typeface="Arial"/>
                <a:cs typeface="Arial"/>
              </a:defRPr>
            </a:pPr>
            <a:r>
              <a:rPr lang="en-US"/>
              <a:t>Histogram</a:t>
            </a:r>
          </a:p>
        </c:rich>
      </c:tx>
      <c:layout>
        <c:manualLayout>
          <c:xMode val="edge"/>
          <c:yMode val="edge"/>
          <c:x val="0.40553745928338764"/>
          <c:y val="3.2500000000000001E-2"/>
        </c:manualLayout>
      </c:layout>
      <c:overlay val="0"/>
      <c:spPr>
        <a:noFill/>
        <a:ln w="25400">
          <a:noFill/>
        </a:ln>
      </c:spPr>
    </c:title>
    <c:autoTitleDeleted val="0"/>
    <c:view3D>
      <c:rotX val="15"/>
      <c:hPercent val="53"/>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7.3289902280130298E-2"/>
          <c:y val="0.16750020446802302"/>
          <c:w val="0.92182410423452765"/>
          <c:h val="0.70000085449323057"/>
        </c:manualLayout>
      </c:layout>
      <c:bar3DChart>
        <c:barDir val="col"/>
        <c:grouping val="clustered"/>
        <c:varyColors val="0"/>
        <c:ser>
          <c:idx val="0"/>
          <c:order val="0"/>
          <c:tx>
            <c:strRef>
              <c:f>Frequency!$AA$3</c:f>
              <c:strCache>
                <c:ptCount val="1"/>
                <c:pt idx="0">
                  <c:v>Pbit</c:v>
                </c:pt>
              </c:strCache>
            </c:strRef>
          </c:tx>
          <c:spPr>
            <a:solidFill>
              <a:srgbClr val="9999FF"/>
            </a:solidFill>
            <a:ln w="12700">
              <a:solidFill>
                <a:srgbClr val="000000"/>
              </a:solidFill>
              <a:prstDash val="solid"/>
            </a:ln>
          </c:spPr>
          <c:invertIfNegative val="0"/>
          <c:cat>
            <c:numRef>
              <c:f>Frequency!$Z$6:$Z$20</c:f>
              <c:numCache>
                <c:formatCode>General</c:formatCode>
                <c:ptCount val="15"/>
                <c:pt idx="0">
                  <c:v>0.4</c:v>
                </c:pt>
                <c:pt idx="1">
                  <c:v>0.6</c:v>
                </c:pt>
                <c:pt idx="2">
                  <c:v>0.8</c:v>
                </c:pt>
                <c:pt idx="3">
                  <c:v>1</c:v>
                </c:pt>
                <c:pt idx="4">
                  <c:v>1.2</c:v>
                </c:pt>
                <c:pt idx="5">
                  <c:v>1.4</c:v>
                </c:pt>
              </c:numCache>
            </c:numRef>
          </c:cat>
          <c:val>
            <c:numRef>
              <c:f>Frequency!$AA$7:$AA$11</c:f>
              <c:numCache>
                <c:formatCode>General</c:formatCode>
                <c:ptCount val="5"/>
                <c:pt idx="0">
                  <c:v>0</c:v>
                </c:pt>
                <c:pt idx="1">
                  <c:v>0</c:v>
                </c:pt>
                <c:pt idx="2">
                  <c:v>38</c:v>
                </c:pt>
                <c:pt idx="3">
                  <c:v>6</c:v>
                </c:pt>
                <c:pt idx="4">
                  <c:v>0</c:v>
                </c:pt>
              </c:numCache>
            </c:numRef>
          </c:val>
        </c:ser>
        <c:ser>
          <c:idx val="1"/>
          <c:order val="1"/>
          <c:tx>
            <c:strRef>
              <c:f>Frequency!$AB$3</c:f>
              <c:strCache>
                <c:ptCount val="1"/>
                <c:pt idx="0">
                  <c:v>Kgn</c:v>
                </c:pt>
              </c:strCache>
            </c:strRef>
          </c:tx>
          <c:spPr>
            <a:solidFill>
              <a:srgbClr val="993366"/>
            </a:solidFill>
            <a:ln w="12700">
              <a:solidFill>
                <a:srgbClr val="000000"/>
              </a:solidFill>
              <a:prstDash val="solid"/>
            </a:ln>
          </c:spPr>
          <c:invertIfNegative val="0"/>
          <c:val>
            <c:numRef>
              <c:f>Frequency!$AB$7:$AB$11</c:f>
              <c:numCache>
                <c:formatCode>General</c:formatCode>
                <c:ptCount val="5"/>
                <c:pt idx="0">
                  <c:v>0</c:v>
                </c:pt>
                <c:pt idx="1">
                  <c:v>0</c:v>
                </c:pt>
                <c:pt idx="2">
                  <c:v>5</c:v>
                </c:pt>
                <c:pt idx="3">
                  <c:v>0</c:v>
                </c:pt>
                <c:pt idx="4">
                  <c:v>0</c:v>
                </c:pt>
              </c:numCache>
            </c:numRef>
          </c:val>
        </c:ser>
        <c:ser>
          <c:idx val="2"/>
          <c:order val="2"/>
          <c:tx>
            <c:strRef>
              <c:f>Frequency!$AC$3</c:f>
              <c:strCache>
                <c:ptCount val="1"/>
                <c:pt idx="0">
                  <c:v>Grnl Kgn</c:v>
                </c:pt>
              </c:strCache>
            </c:strRef>
          </c:tx>
          <c:spPr>
            <a:solidFill>
              <a:srgbClr val="FFFFCC"/>
            </a:solidFill>
            <a:ln w="12700">
              <a:solidFill>
                <a:srgbClr val="000000"/>
              </a:solidFill>
              <a:prstDash val="solid"/>
            </a:ln>
          </c:spPr>
          <c:invertIfNegative val="0"/>
          <c:val>
            <c:numRef>
              <c:f>Frequency!$AC$7:$AC$11</c:f>
              <c:numCache>
                <c:formatCode>General</c:formatCode>
                <c:ptCount val="5"/>
                <c:pt idx="0">
                  <c:v>2</c:v>
                </c:pt>
                <c:pt idx="1">
                  <c:v>5</c:v>
                </c:pt>
                <c:pt idx="2">
                  <c:v>0</c:v>
                </c:pt>
                <c:pt idx="3">
                  <c:v>0</c:v>
                </c:pt>
                <c:pt idx="4">
                  <c:v>0</c:v>
                </c:pt>
              </c:numCache>
            </c:numRef>
          </c:val>
        </c:ser>
        <c:dLbls>
          <c:showLegendKey val="0"/>
          <c:showVal val="0"/>
          <c:showCatName val="0"/>
          <c:showSerName val="0"/>
          <c:showPercent val="0"/>
          <c:showBubbleSize val="0"/>
        </c:dLbls>
        <c:gapWidth val="0"/>
        <c:shape val="box"/>
        <c:axId val="174230528"/>
        <c:axId val="174236800"/>
        <c:axId val="0"/>
      </c:bar3DChart>
      <c:catAx>
        <c:axId val="174230528"/>
        <c:scaling>
          <c:orientation val="minMax"/>
        </c:scaling>
        <c:delete val="0"/>
        <c:axPos val="b"/>
        <c:title>
          <c:tx>
            <c:rich>
              <a:bodyPr/>
              <a:lstStyle/>
              <a:p>
                <a:pPr>
                  <a:defRPr sz="875" b="1" i="0" u="none" strike="noStrike" baseline="0">
                    <a:solidFill>
                      <a:srgbClr val="000000"/>
                    </a:solidFill>
                    <a:latin typeface="Arial"/>
                    <a:ea typeface="Arial"/>
                    <a:cs typeface="Arial"/>
                  </a:defRPr>
                </a:pPr>
                <a:r>
                  <a:rPr lang="en-US"/>
                  <a:t>Random Ro at 546 nm</a:t>
                </a:r>
              </a:p>
            </c:rich>
          </c:tx>
          <c:layout>
            <c:manualLayout>
              <c:xMode val="edge"/>
              <c:yMode val="edge"/>
              <c:x val="0.40994628644392422"/>
              <c:y val="0.91750104986876635"/>
            </c:manualLayout>
          </c:layout>
          <c:overlay val="0"/>
          <c:spPr>
            <a:noFill/>
            <a:ln w="25400">
              <a:noFill/>
            </a:ln>
          </c:spPr>
        </c:title>
        <c:numFmt formatCode="General" sourceLinked="1"/>
        <c:majorTickMark val="out"/>
        <c:minorTickMark val="none"/>
        <c:tickLblPos val="low"/>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174236800"/>
        <c:crosses val="autoZero"/>
        <c:auto val="1"/>
        <c:lblAlgn val="ctr"/>
        <c:lblOffset val="100"/>
        <c:tickLblSkip val="1"/>
        <c:tickMarkSkip val="1"/>
        <c:noMultiLvlLbl val="0"/>
      </c:catAx>
      <c:valAx>
        <c:axId val="174236800"/>
        <c:scaling>
          <c:orientation val="minMax"/>
        </c:scaling>
        <c:delete val="0"/>
        <c:axPos val="l"/>
        <c:majorGridlines>
          <c:spPr>
            <a:ln w="3175">
              <a:solidFill>
                <a:srgbClr val="000000"/>
              </a:solidFill>
              <a:prstDash val="solid"/>
            </a:ln>
          </c:spPr>
        </c:majorGridlines>
        <c:title>
          <c:tx>
            <c:rich>
              <a:bodyPr/>
              <a:lstStyle/>
              <a:p>
                <a:pPr>
                  <a:defRPr sz="875" b="1" i="0" u="none" strike="noStrike" baseline="0">
                    <a:solidFill>
                      <a:srgbClr val="000000"/>
                    </a:solidFill>
                    <a:latin typeface="Arial"/>
                    <a:ea typeface="Arial"/>
                    <a:cs typeface="Arial"/>
                  </a:defRPr>
                </a:pPr>
                <a:r>
                  <a:rPr lang="en-US"/>
                  <a:t>Frequency</a:t>
                </a:r>
              </a:p>
            </c:rich>
          </c:tx>
          <c:layout>
            <c:manualLayout>
              <c:xMode val="edge"/>
              <c:yMode val="edge"/>
              <c:x val="4.7231270358306189E-2"/>
              <c:y val="0.460000524934383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174230528"/>
        <c:crosses val="autoZero"/>
        <c:crossBetween val="between"/>
        <c:majorUnit val="2"/>
      </c:valAx>
      <c:spPr>
        <a:noFill/>
        <a:ln w="25400">
          <a:noFill/>
        </a:ln>
      </c:spPr>
    </c:plotArea>
    <c:legend>
      <c:legendPos val="t"/>
      <c:layout>
        <c:manualLayout>
          <c:xMode val="edge"/>
          <c:yMode val="edge"/>
          <c:x val="0.82182376561780957"/>
          <c:y val="0.1925"/>
          <c:w val="0.1115137052411936"/>
          <c:h val="0.14666666666666667"/>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Arial"/>
                <a:ea typeface="Arial"/>
                <a:cs typeface="Arial"/>
              </a:defRPr>
            </a:pPr>
            <a:r>
              <a:rPr lang="en-US"/>
              <a:t>Histogram</a:t>
            </a:r>
          </a:p>
        </c:rich>
      </c:tx>
      <c:layout>
        <c:manualLayout>
          <c:xMode val="edge"/>
          <c:yMode val="edge"/>
          <c:x val="0.40553745928338764"/>
          <c:y val="3.2500000000000001E-2"/>
        </c:manualLayout>
      </c:layout>
      <c:overlay val="0"/>
      <c:spPr>
        <a:noFill/>
        <a:ln w="25400">
          <a:noFill/>
        </a:ln>
      </c:spPr>
    </c:title>
    <c:autoTitleDeleted val="0"/>
    <c:view3D>
      <c:rotX val="15"/>
      <c:hPercent val="53"/>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7.3289902280130298E-2"/>
          <c:y val="0.16750020446802302"/>
          <c:w val="0.92182410423452765"/>
          <c:h val="0.70000085449323057"/>
        </c:manualLayout>
      </c:layout>
      <c:bar3DChart>
        <c:barDir val="col"/>
        <c:grouping val="clustered"/>
        <c:varyColors val="0"/>
        <c:ser>
          <c:idx val="0"/>
          <c:order val="0"/>
          <c:tx>
            <c:strRef>
              <c:f>Frequency!$AF$3</c:f>
              <c:strCache>
                <c:ptCount val="1"/>
                <c:pt idx="0">
                  <c:v>Kgn</c:v>
                </c:pt>
              </c:strCache>
            </c:strRef>
          </c:tx>
          <c:spPr>
            <a:solidFill>
              <a:srgbClr val="9999FF"/>
            </a:solidFill>
            <a:ln w="12700">
              <a:solidFill>
                <a:srgbClr val="000000"/>
              </a:solidFill>
              <a:prstDash val="solid"/>
            </a:ln>
          </c:spPr>
          <c:invertIfNegative val="0"/>
          <c:cat>
            <c:numRef>
              <c:f>Frequency!$AE$6:$AE$10</c:f>
              <c:numCache>
                <c:formatCode>General</c:formatCode>
                <c:ptCount val="5"/>
                <c:pt idx="0">
                  <c:v>0.6</c:v>
                </c:pt>
                <c:pt idx="1">
                  <c:v>0.7</c:v>
                </c:pt>
                <c:pt idx="2">
                  <c:v>0.8</c:v>
                </c:pt>
                <c:pt idx="3">
                  <c:v>0.9</c:v>
                </c:pt>
                <c:pt idx="4">
                  <c:v>1</c:v>
                </c:pt>
              </c:numCache>
            </c:numRef>
          </c:cat>
          <c:val>
            <c:numRef>
              <c:f>Frequency!$AF$7:$AF$10</c:f>
              <c:numCache>
                <c:formatCode>General</c:formatCode>
                <c:ptCount val="4"/>
                <c:pt idx="0">
                  <c:v>0</c:v>
                </c:pt>
                <c:pt idx="1">
                  <c:v>1</c:v>
                </c:pt>
                <c:pt idx="2">
                  <c:v>2</c:v>
                </c:pt>
                <c:pt idx="3">
                  <c:v>0</c:v>
                </c:pt>
              </c:numCache>
            </c:numRef>
          </c:val>
        </c:ser>
        <c:dLbls>
          <c:showLegendKey val="0"/>
          <c:showVal val="0"/>
          <c:showCatName val="0"/>
          <c:showSerName val="0"/>
          <c:showPercent val="0"/>
          <c:showBubbleSize val="0"/>
        </c:dLbls>
        <c:gapWidth val="0"/>
        <c:shape val="box"/>
        <c:axId val="174626304"/>
        <c:axId val="174628224"/>
        <c:axId val="0"/>
      </c:bar3DChart>
      <c:catAx>
        <c:axId val="174626304"/>
        <c:scaling>
          <c:orientation val="minMax"/>
        </c:scaling>
        <c:delete val="0"/>
        <c:axPos val="b"/>
        <c:title>
          <c:tx>
            <c:rich>
              <a:bodyPr/>
              <a:lstStyle/>
              <a:p>
                <a:pPr>
                  <a:defRPr sz="875" b="1" i="0" u="none" strike="noStrike" baseline="0">
                    <a:solidFill>
                      <a:srgbClr val="000000"/>
                    </a:solidFill>
                    <a:latin typeface="Arial"/>
                    <a:ea typeface="Arial"/>
                    <a:cs typeface="Arial"/>
                  </a:defRPr>
                </a:pPr>
                <a:r>
                  <a:rPr lang="en-US"/>
                  <a:t>Random Ro at 546 nm</a:t>
                </a:r>
              </a:p>
            </c:rich>
          </c:tx>
          <c:layout>
            <c:manualLayout>
              <c:xMode val="edge"/>
              <c:yMode val="edge"/>
              <c:x val="0.39913547563311341"/>
              <c:y val="0.92750104986876636"/>
            </c:manualLayout>
          </c:layout>
          <c:overlay val="0"/>
          <c:spPr>
            <a:noFill/>
            <a:ln w="25400">
              <a:noFill/>
            </a:ln>
          </c:spPr>
        </c:title>
        <c:numFmt formatCode="General" sourceLinked="1"/>
        <c:majorTickMark val="out"/>
        <c:minorTickMark val="none"/>
        <c:tickLblPos val="low"/>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174628224"/>
        <c:crosses val="autoZero"/>
        <c:auto val="1"/>
        <c:lblAlgn val="ctr"/>
        <c:lblOffset val="100"/>
        <c:tickLblSkip val="1"/>
        <c:tickMarkSkip val="1"/>
        <c:noMultiLvlLbl val="0"/>
      </c:catAx>
      <c:valAx>
        <c:axId val="174628224"/>
        <c:scaling>
          <c:orientation val="minMax"/>
        </c:scaling>
        <c:delete val="0"/>
        <c:axPos val="l"/>
        <c:majorGridlines>
          <c:spPr>
            <a:ln w="3175">
              <a:solidFill>
                <a:srgbClr val="000000"/>
              </a:solidFill>
              <a:prstDash val="solid"/>
            </a:ln>
          </c:spPr>
        </c:majorGridlines>
        <c:title>
          <c:tx>
            <c:rich>
              <a:bodyPr/>
              <a:lstStyle/>
              <a:p>
                <a:pPr>
                  <a:defRPr sz="875" b="1" i="0" u="none" strike="noStrike" baseline="0">
                    <a:solidFill>
                      <a:srgbClr val="000000"/>
                    </a:solidFill>
                    <a:latin typeface="Arial"/>
                    <a:ea typeface="Arial"/>
                    <a:cs typeface="Arial"/>
                  </a:defRPr>
                </a:pPr>
                <a:r>
                  <a:rPr lang="en-US"/>
                  <a:t>Frequency</a:t>
                </a:r>
              </a:p>
            </c:rich>
          </c:tx>
          <c:layout>
            <c:manualLayout>
              <c:xMode val="edge"/>
              <c:yMode val="edge"/>
              <c:x val="4.071661237785016E-2"/>
              <c:y val="0.4475005249343831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174626304"/>
        <c:crosses val="autoZero"/>
        <c:crossBetween val="between"/>
        <c:majorUnit val="1"/>
      </c:valAx>
      <c:spPr>
        <a:noFill/>
        <a:ln w="25400">
          <a:noFill/>
        </a:ln>
      </c:spPr>
    </c:plotArea>
    <c:legend>
      <c:legendPos val="t"/>
      <c:layout>
        <c:manualLayout>
          <c:xMode val="edge"/>
          <c:yMode val="edge"/>
          <c:x val="0.83284287993412587"/>
          <c:y val="0.18583333333333332"/>
          <c:w val="8.1035115708575647E-2"/>
          <c:h val="9.6666666666666665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Arial"/>
                <a:ea typeface="Arial"/>
                <a:cs typeface="Arial"/>
              </a:defRPr>
            </a:pPr>
            <a:r>
              <a:rPr lang="en-US"/>
              <a:t>Histogram</a:t>
            </a:r>
          </a:p>
        </c:rich>
      </c:tx>
      <c:layout>
        <c:manualLayout>
          <c:xMode val="edge"/>
          <c:yMode val="edge"/>
          <c:x val="0.40553745928338764"/>
          <c:y val="3.2500000000000001E-2"/>
        </c:manualLayout>
      </c:layout>
      <c:overlay val="0"/>
      <c:spPr>
        <a:noFill/>
        <a:ln w="25400">
          <a:noFill/>
        </a:ln>
      </c:spPr>
    </c:title>
    <c:autoTitleDeleted val="0"/>
    <c:view3D>
      <c:rotX val="15"/>
      <c:hPercent val="53"/>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8.9576547231270356E-2"/>
          <c:y val="0.16750020446802302"/>
          <c:w val="0.90553745928338758"/>
          <c:h val="0.70000085449323057"/>
        </c:manualLayout>
      </c:layout>
      <c:bar3DChart>
        <c:barDir val="col"/>
        <c:grouping val="clustered"/>
        <c:varyColors val="0"/>
        <c:ser>
          <c:idx val="0"/>
          <c:order val="0"/>
          <c:tx>
            <c:strRef>
              <c:f>Frequency!$AK$3</c:f>
              <c:strCache>
                <c:ptCount val="1"/>
                <c:pt idx="0">
                  <c:v>Kgn</c:v>
                </c:pt>
              </c:strCache>
            </c:strRef>
          </c:tx>
          <c:spPr>
            <a:solidFill>
              <a:srgbClr val="9999FF"/>
            </a:solidFill>
            <a:ln w="12700">
              <a:solidFill>
                <a:srgbClr val="000000"/>
              </a:solidFill>
              <a:prstDash val="solid"/>
            </a:ln>
          </c:spPr>
          <c:invertIfNegative val="0"/>
          <c:cat>
            <c:numRef>
              <c:f>Frequency!$AJ$6:$AJ$12</c:f>
              <c:numCache>
                <c:formatCode>General</c:formatCode>
                <c:ptCount val="7"/>
                <c:pt idx="0">
                  <c:v>0.2</c:v>
                </c:pt>
                <c:pt idx="1">
                  <c:v>0.4</c:v>
                </c:pt>
                <c:pt idx="2">
                  <c:v>0.6</c:v>
                </c:pt>
                <c:pt idx="3">
                  <c:v>0.8</c:v>
                </c:pt>
                <c:pt idx="4">
                  <c:v>1</c:v>
                </c:pt>
                <c:pt idx="5">
                  <c:v>1.2</c:v>
                </c:pt>
                <c:pt idx="6">
                  <c:v>1.4</c:v>
                </c:pt>
              </c:numCache>
            </c:numRef>
          </c:cat>
          <c:val>
            <c:numRef>
              <c:f>Frequency!$AK$7:$AK$12</c:f>
              <c:numCache>
                <c:formatCode>General</c:formatCode>
                <c:ptCount val="6"/>
                <c:pt idx="0">
                  <c:v>0</c:v>
                </c:pt>
                <c:pt idx="1">
                  <c:v>0</c:v>
                </c:pt>
                <c:pt idx="2">
                  <c:v>0</c:v>
                </c:pt>
                <c:pt idx="3">
                  <c:v>2</c:v>
                </c:pt>
                <c:pt idx="4">
                  <c:v>1</c:v>
                </c:pt>
                <c:pt idx="5">
                  <c:v>0</c:v>
                </c:pt>
              </c:numCache>
            </c:numRef>
          </c:val>
        </c:ser>
        <c:ser>
          <c:idx val="1"/>
          <c:order val="1"/>
          <c:tx>
            <c:strRef>
              <c:f>Frequency!$AL$3</c:f>
              <c:strCache>
                <c:ptCount val="1"/>
                <c:pt idx="0">
                  <c:v>Gr</c:v>
                </c:pt>
              </c:strCache>
            </c:strRef>
          </c:tx>
          <c:spPr>
            <a:solidFill>
              <a:srgbClr val="993366"/>
            </a:solidFill>
            <a:ln w="12700">
              <a:solidFill>
                <a:srgbClr val="000000"/>
              </a:solidFill>
              <a:prstDash val="solid"/>
            </a:ln>
          </c:spPr>
          <c:invertIfNegative val="0"/>
          <c:cat>
            <c:numRef>
              <c:f>Frequency!$AJ$6:$AJ$12</c:f>
              <c:numCache>
                <c:formatCode>General</c:formatCode>
                <c:ptCount val="7"/>
                <c:pt idx="0">
                  <c:v>0.2</c:v>
                </c:pt>
                <c:pt idx="1">
                  <c:v>0.4</c:v>
                </c:pt>
                <c:pt idx="2">
                  <c:v>0.6</c:v>
                </c:pt>
                <c:pt idx="3">
                  <c:v>0.8</c:v>
                </c:pt>
                <c:pt idx="4">
                  <c:v>1</c:v>
                </c:pt>
                <c:pt idx="5">
                  <c:v>1.2</c:v>
                </c:pt>
                <c:pt idx="6">
                  <c:v>1.4</c:v>
                </c:pt>
              </c:numCache>
            </c:numRef>
          </c:cat>
          <c:val>
            <c:numRef>
              <c:f>Frequency!$AL$7:$AL$12</c:f>
              <c:numCache>
                <c:formatCode>General</c:formatCode>
                <c:ptCount val="6"/>
                <c:pt idx="0">
                  <c:v>0</c:v>
                </c:pt>
                <c:pt idx="1">
                  <c:v>1</c:v>
                </c:pt>
                <c:pt idx="2">
                  <c:v>8</c:v>
                </c:pt>
                <c:pt idx="3">
                  <c:v>0</c:v>
                </c:pt>
                <c:pt idx="4">
                  <c:v>0</c:v>
                </c:pt>
                <c:pt idx="5">
                  <c:v>0</c:v>
                </c:pt>
              </c:numCache>
            </c:numRef>
          </c:val>
        </c:ser>
        <c:ser>
          <c:idx val="2"/>
          <c:order val="2"/>
          <c:tx>
            <c:strRef>
              <c:f>Frequency!$AM$3</c:f>
              <c:strCache>
                <c:ptCount val="1"/>
                <c:pt idx="0">
                  <c:v>Pbit</c:v>
                </c:pt>
              </c:strCache>
            </c:strRef>
          </c:tx>
          <c:spPr>
            <a:solidFill>
              <a:srgbClr val="FFFFCC"/>
            </a:solidFill>
            <a:ln w="12700">
              <a:solidFill>
                <a:srgbClr val="000000"/>
              </a:solidFill>
              <a:prstDash val="solid"/>
            </a:ln>
          </c:spPr>
          <c:invertIfNegative val="0"/>
          <c:cat>
            <c:numRef>
              <c:f>Frequency!$AJ$6:$AJ$12</c:f>
              <c:numCache>
                <c:formatCode>General</c:formatCode>
                <c:ptCount val="7"/>
                <c:pt idx="0">
                  <c:v>0.2</c:v>
                </c:pt>
                <c:pt idx="1">
                  <c:v>0.4</c:v>
                </c:pt>
                <c:pt idx="2">
                  <c:v>0.6</c:v>
                </c:pt>
                <c:pt idx="3">
                  <c:v>0.8</c:v>
                </c:pt>
                <c:pt idx="4">
                  <c:v>1</c:v>
                </c:pt>
                <c:pt idx="5">
                  <c:v>1.2</c:v>
                </c:pt>
                <c:pt idx="6">
                  <c:v>1.4</c:v>
                </c:pt>
              </c:numCache>
            </c:numRef>
          </c:cat>
          <c:val>
            <c:numRef>
              <c:f>Frequency!$AM$7:$AM$12</c:f>
              <c:numCache>
                <c:formatCode>General</c:formatCode>
                <c:ptCount val="6"/>
                <c:pt idx="0">
                  <c:v>0</c:v>
                </c:pt>
                <c:pt idx="1">
                  <c:v>0</c:v>
                </c:pt>
                <c:pt idx="2">
                  <c:v>0</c:v>
                </c:pt>
                <c:pt idx="3">
                  <c:v>2</c:v>
                </c:pt>
                <c:pt idx="4">
                  <c:v>1</c:v>
                </c:pt>
                <c:pt idx="5">
                  <c:v>0</c:v>
                </c:pt>
              </c:numCache>
            </c:numRef>
          </c:val>
        </c:ser>
        <c:dLbls>
          <c:showLegendKey val="0"/>
          <c:showVal val="0"/>
          <c:showCatName val="0"/>
          <c:showSerName val="0"/>
          <c:showPercent val="0"/>
          <c:showBubbleSize val="0"/>
        </c:dLbls>
        <c:gapWidth val="0"/>
        <c:shape val="box"/>
        <c:axId val="174350336"/>
        <c:axId val="174352256"/>
        <c:axId val="0"/>
      </c:bar3DChart>
      <c:catAx>
        <c:axId val="174350336"/>
        <c:scaling>
          <c:orientation val="minMax"/>
        </c:scaling>
        <c:delete val="0"/>
        <c:axPos val="b"/>
        <c:title>
          <c:tx>
            <c:rich>
              <a:bodyPr/>
              <a:lstStyle/>
              <a:p>
                <a:pPr>
                  <a:defRPr sz="875" b="1" i="0" u="none" strike="noStrike" baseline="0">
                    <a:solidFill>
                      <a:srgbClr val="000000"/>
                    </a:solidFill>
                    <a:latin typeface="Arial"/>
                    <a:ea typeface="Arial"/>
                    <a:cs typeface="Arial"/>
                  </a:defRPr>
                </a:pPr>
                <a:r>
                  <a:rPr lang="en-US"/>
                  <a:t>Random Ro at 546 nm</a:t>
                </a:r>
              </a:p>
            </c:rich>
          </c:tx>
          <c:layout>
            <c:manualLayout>
              <c:xMode val="edge"/>
              <c:yMode val="edge"/>
              <c:x val="0.40295450095765056"/>
              <c:y val="0.93750104986876637"/>
            </c:manualLayout>
          </c:layout>
          <c:overlay val="0"/>
          <c:spPr>
            <a:noFill/>
            <a:ln w="25400">
              <a:noFill/>
            </a:ln>
          </c:spPr>
        </c:title>
        <c:numFmt formatCode="General" sourceLinked="1"/>
        <c:majorTickMark val="out"/>
        <c:minorTickMark val="none"/>
        <c:tickLblPos val="low"/>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174352256"/>
        <c:crosses val="autoZero"/>
        <c:auto val="1"/>
        <c:lblAlgn val="ctr"/>
        <c:lblOffset val="100"/>
        <c:tickLblSkip val="1"/>
        <c:tickMarkSkip val="1"/>
        <c:noMultiLvlLbl val="0"/>
      </c:catAx>
      <c:valAx>
        <c:axId val="174352256"/>
        <c:scaling>
          <c:orientation val="minMax"/>
        </c:scaling>
        <c:delete val="0"/>
        <c:axPos val="l"/>
        <c:majorGridlines>
          <c:spPr>
            <a:ln w="3175">
              <a:solidFill>
                <a:srgbClr val="000000"/>
              </a:solidFill>
              <a:prstDash val="solid"/>
            </a:ln>
          </c:spPr>
        </c:majorGridlines>
        <c:title>
          <c:tx>
            <c:rich>
              <a:bodyPr/>
              <a:lstStyle/>
              <a:p>
                <a:pPr>
                  <a:defRPr sz="875" b="1" i="0" u="none" strike="noStrike" baseline="0">
                    <a:solidFill>
                      <a:srgbClr val="000000"/>
                    </a:solidFill>
                    <a:latin typeface="Arial"/>
                    <a:ea typeface="Arial"/>
                    <a:cs typeface="Arial"/>
                  </a:defRPr>
                </a:pPr>
                <a:r>
                  <a:rPr lang="en-US"/>
                  <a:t>Frequency</a:t>
                </a:r>
              </a:p>
            </c:rich>
          </c:tx>
          <c:layout>
            <c:manualLayout>
              <c:xMode val="edge"/>
              <c:yMode val="edge"/>
              <c:x val="3.7459283387622153E-2"/>
              <c:y val="0.4500005249343831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174350336"/>
        <c:crosses val="autoZero"/>
        <c:crossBetween val="between"/>
      </c:valAx>
      <c:spPr>
        <a:noFill/>
        <a:ln w="25400">
          <a:noFill/>
        </a:ln>
      </c:spPr>
    </c:plotArea>
    <c:legend>
      <c:legendPos val="t"/>
      <c:layout>
        <c:manualLayout>
          <c:xMode val="edge"/>
          <c:yMode val="edge"/>
          <c:x val="0.85422400166137569"/>
          <c:y val="0.19583333333333333"/>
          <c:w val="9.208648769935783E-2"/>
          <c:h val="0.13666666666666666"/>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Arial"/>
                <a:ea typeface="Arial"/>
                <a:cs typeface="Arial"/>
              </a:defRPr>
            </a:pPr>
            <a:r>
              <a:rPr lang="en-US"/>
              <a:t>Histogram</a:t>
            </a:r>
          </a:p>
        </c:rich>
      </c:tx>
      <c:layout>
        <c:manualLayout>
          <c:xMode val="edge"/>
          <c:yMode val="edge"/>
          <c:x val="0.40553745928338764"/>
          <c:y val="3.2500000000000001E-2"/>
        </c:manualLayout>
      </c:layout>
      <c:overlay val="0"/>
      <c:spPr>
        <a:noFill/>
        <a:ln w="25400">
          <a:noFill/>
        </a:ln>
      </c:spPr>
    </c:title>
    <c:autoTitleDeleted val="0"/>
    <c:view3D>
      <c:rotX val="15"/>
      <c:hPercent val="53"/>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8.9576547231270356E-2"/>
          <c:y val="0.16750020446802302"/>
          <c:w val="0.90553745928338758"/>
          <c:h val="0.70000085449323057"/>
        </c:manualLayout>
      </c:layout>
      <c:bar3DChart>
        <c:barDir val="col"/>
        <c:grouping val="clustered"/>
        <c:varyColors val="0"/>
        <c:ser>
          <c:idx val="0"/>
          <c:order val="0"/>
          <c:tx>
            <c:strRef>
              <c:f>Frequency!$AP$3</c:f>
              <c:strCache>
                <c:ptCount val="1"/>
                <c:pt idx="0">
                  <c:v>Kgn</c:v>
                </c:pt>
              </c:strCache>
            </c:strRef>
          </c:tx>
          <c:spPr>
            <a:solidFill>
              <a:srgbClr val="9999FF"/>
            </a:solidFill>
            <a:ln w="12700">
              <a:solidFill>
                <a:srgbClr val="000000"/>
              </a:solidFill>
              <a:prstDash val="solid"/>
            </a:ln>
          </c:spPr>
          <c:invertIfNegative val="0"/>
          <c:cat>
            <c:numRef>
              <c:f>Frequency!$AO$6:$AO$21</c:f>
              <c:numCache>
                <c:formatCode>General</c:formatCode>
                <c:ptCount val="16"/>
                <c:pt idx="0">
                  <c:v>0.9</c:v>
                </c:pt>
                <c:pt idx="1">
                  <c:v>1</c:v>
                </c:pt>
                <c:pt idx="2">
                  <c:v>1.1000000000000001</c:v>
                </c:pt>
                <c:pt idx="3">
                  <c:v>1.2</c:v>
                </c:pt>
                <c:pt idx="4">
                  <c:v>1.3</c:v>
                </c:pt>
                <c:pt idx="5">
                  <c:v>1.4</c:v>
                </c:pt>
              </c:numCache>
            </c:numRef>
          </c:cat>
          <c:val>
            <c:numRef>
              <c:f>Frequency!$AP$7:$AP$11</c:f>
              <c:numCache>
                <c:formatCode>General</c:formatCode>
                <c:ptCount val="5"/>
                <c:pt idx="0">
                  <c:v>0</c:v>
                </c:pt>
                <c:pt idx="1">
                  <c:v>2</c:v>
                </c:pt>
                <c:pt idx="2">
                  <c:v>3</c:v>
                </c:pt>
                <c:pt idx="3">
                  <c:v>1</c:v>
                </c:pt>
                <c:pt idx="4">
                  <c:v>0</c:v>
                </c:pt>
              </c:numCache>
            </c:numRef>
          </c:val>
        </c:ser>
        <c:dLbls>
          <c:showLegendKey val="0"/>
          <c:showVal val="0"/>
          <c:showCatName val="0"/>
          <c:showSerName val="0"/>
          <c:showPercent val="0"/>
          <c:showBubbleSize val="0"/>
        </c:dLbls>
        <c:gapWidth val="0"/>
        <c:shape val="box"/>
        <c:axId val="174487424"/>
        <c:axId val="174944256"/>
        <c:axId val="0"/>
      </c:bar3DChart>
      <c:catAx>
        <c:axId val="174487424"/>
        <c:scaling>
          <c:orientation val="minMax"/>
        </c:scaling>
        <c:delete val="0"/>
        <c:axPos val="b"/>
        <c:title>
          <c:tx>
            <c:rich>
              <a:bodyPr/>
              <a:lstStyle/>
              <a:p>
                <a:pPr>
                  <a:defRPr sz="875" b="1" i="0" u="none" strike="noStrike" baseline="0">
                    <a:solidFill>
                      <a:srgbClr val="000000"/>
                    </a:solidFill>
                    <a:latin typeface="Arial"/>
                    <a:ea typeface="Arial"/>
                    <a:cs typeface="Arial"/>
                  </a:defRPr>
                </a:pPr>
                <a:r>
                  <a:rPr lang="en-US"/>
                  <a:t>Random Ro at 546 nm</a:t>
                </a:r>
              </a:p>
            </c:rich>
          </c:tx>
          <c:layout>
            <c:manualLayout>
              <c:xMode val="edge"/>
              <c:yMode val="edge"/>
              <c:x val="0.40079233879548842"/>
              <c:y val="0.92416771653543306"/>
            </c:manualLayout>
          </c:layout>
          <c:overlay val="0"/>
          <c:spPr>
            <a:noFill/>
            <a:ln w="25400">
              <a:noFill/>
            </a:ln>
          </c:spPr>
        </c:title>
        <c:numFmt formatCode="General" sourceLinked="1"/>
        <c:majorTickMark val="out"/>
        <c:minorTickMark val="none"/>
        <c:tickLblPos val="low"/>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174944256"/>
        <c:crosses val="autoZero"/>
        <c:auto val="1"/>
        <c:lblAlgn val="ctr"/>
        <c:lblOffset val="100"/>
        <c:tickLblSkip val="1"/>
        <c:tickMarkSkip val="1"/>
        <c:noMultiLvlLbl val="0"/>
      </c:catAx>
      <c:valAx>
        <c:axId val="174944256"/>
        <c:scaling>
          <c:orientation val="minMax"/>
        </c:scaling>
        <c:delete val="0"/>
        <c:axPos val="l"/>
        <c:majorGridlines>
          <c:spPr>
            <a:ln w="3175">
              <a:solidFill>
                <a:srgbClr val="000000"/>
              </a:solidFill>
              <a:prstDash val="solid"/>
            </a:ln>
          </c:spPr>
        </c:majorGridlines>
        <c:title>
          <c:tx>
            <c:rich>
              <a:bodyPr/>
              <a:lstStyle/>
              <a:p>
                <a:pPr>
                  <a:defRPr sz="875" b="1" i="0" u="none" strike="noStrike" baseline="0">
                    <a:solidFill>
                      <a:srgbClr val="000000"/>
                    </a:solidFill>
                    <a:latin typeface="Arial"/>
                    <a:ea typeface="Arial"/>
                    <a:cs typeface="Arial"/>
                  </a:defRPr>
                </a:pPr>
                <a:r>
                  <a:rPr lang="en-US"/>
                  <a:t>Frequency</a:t>
                </a:r>
              </a:p>
            </c:rich>
          </c:tx>
          <c:layout>
            <c:manualLayout>
              <c:xMode val="edge"/>
              <c:yMode val="edge"/>
              <c:x val="2.7687296416938109E-2"/>
              <c:y val="0.4500005249343831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174487424"/>
        <c:crosses val="autoZero"/>
        <c:crossBetween val="between"/>
        <c:majorUnit val="1"/>
      </c:valAx>
      <c:spPr>
        <a:noFill/>
        <a:ln w="25400">
          <a:noFill/>
        </a:ln>
      </c:spPr>
    </c:plotArea>
    <c:legend>
      <c:legendPos val="t"/>
      <c:layout>
        <c:manualLayout>
          <c:xMode val="edge"/>
          <c:yMode val="edge"/>
          <c:x val="0.85425298707472219"/>
          <c:y val="0.1925"/>
          <c:w val="7.6935130133423263E-2"/>
          <c:h val="8.666666666666667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7" Type="http://schemas.openxmlformats.org/officeDocument/2006/relationships/chart" Target="../charts/chart1.xml"/><Relationship Id="rId2" Type="http://schemas.microsoft.com/office/2007/relationships/hdphoto" Target="../media/hdphoto1.wdp"/><Relationship Id="rId1" Type="http://schemas.openxmlformats.org/officeDocument/2006/relationships/image" Target="../media/image1.jpeg"/><Relationship Id="rId6" Type="http://schemas.openxmlformats.org/officeDocument/2006/relationships/image" Target="../media/image5.png"/><Relationship Id="rId5" Type="http://schemas.openxmlformats.org/officeDocument/2006/relationships/image" Target="../media/image4.jpeg"/><Relationship Id="rId4" Type="http://schemas.openxmlformats.org/officeDocument/2006/relationships/image" Target="../media/image3.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38.jpeg"/><Relationship Id="rId2" Type="http://schemas.openxmlformats.org/officeDocument/2006/relationships/image" Target="../media/image37.jpeg"/><Relationship Id="rId1" Type="http://schemas.openxmlformats.org/officeDocument/2006/relationships/image" Target="../media/image36.jpeg"/><Relationship Id="rId6" Type="http://schemas.openxmlformats.org/officeDocument/2006/relationships/chart" Target="../charts/chart10.xml"/><Relationship Id="rId5" Type="http://schemas.openxmlformats.org/officeDocument/2006/relationships/image" Target="../media/image5.png"/><Relationship Id="rId4" Type="http://schemas.openxmlformats.org/officeDocument/2006/relationships/image" Target="../media/image39.jpeg"/></Relationships>
</file>

<file path=xl/drawings/_rels/drawing2.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 Id="rId6" Type="http://schemas.openxmlformats.org/officeDocument/2006/relationships/chart" Target="../charts/chart2.xml"/><Relationship Id="rId5" Type="http://schemas.openxmlformats.org/officeDocument/2006/relationships/image" Target="../media/image5.png"/><Relationship Id="rId4" Type="http://schemas.openxmlformats.org/officeDocument/2006/relationships/image" Target="../media/image9.jpeg"/></Relationships>
</file>

<file path=xl/drawings/_rels/drawing3.x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image" Target="../media/image11.jpeg"/><Relationship Id="rId1" Type="http://schemas.openxmlformats.org/officeDocument/2006/relationships/image" Target="../media/image10.jpeg"/><Relationship Id="rId6" Type="http://schemas.openxmlformats.org/officeDocument/2006/relationships/chart" Target="../charts/chart3.xml"/><Relationship Id="rId5" Type="http://schemas.openxmlformats.org/officeDocument/2006/relationships/image" Target="../media/image5.png"/><Relationship Id="rId4" Type="http://schemas.openxmlformats.org/officeDocument/2006/relationships/image" Target="../media/image13.jpe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5.jpeg"/><Relationship Id="rId1" Type="http://schemas.openxmlformats.org/officeDocument/2006/relationships/image" Target="../media/image14.jpeg"/><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3" Type="http://schemas.openxmlformats.org/officeDocument/2006/relationships/image" Target="../media/image18.jpeg"/><Relationship Id="rId2" Type="http://schemas.openxmlformats.org/officeDocument/2006/relationships/image" Target="../media/image17.jpeg"/><Relationship Id="rId1" Type="http://schemas.openxmlformats.org/officeDocument/2006/relationships/image" Target="../media/image16.jpeg"/><Relationship Id="rId6" Type="http://schemas.openxmlformats.org/officeDocument/2006/relationships/chart" Target="../charts/chart5.xml"/><Relationship Id="rId5" Type="http://schemas.openxmlformats.org/officeDocument/2006/relationships/image" Target="../media/image5.png"/><Relationship Id="rId4" Type="http://schemas.openxmlformats.org/officeDocument/2006/relationships/image" Target="../media/image19.jpeg"/></Relationships>
</file>

<file path=xl/drawings/_rels/drawing6.xml.rels><?xml version="1.0" encoding="UTF-8" standalone="yes"?>
<Relationships xmlns="http://schemas.openxmlformats.org/package/2006/relationships"><Relationship Id="rId3" Type="http://schemas.openxmlformats.org/officeDocument/2006/relationships/image" Target="../media/image22.jpeg"/><Relationship Id="rId2" Type="http://schemas.openxmlformats.org/officeDocument/2006/relationships/image" Target="../media/image21.jpeg"/><Relationship Id="rId1" Type="http://schemas.openxmlformats.org/officeDocument/2006/relationships/image" Target="../media/image20.jpeg"/><Relationship Id="rId6" Type="http://schemas.openxmlformats.org/officeDocument/2006/relationships/chart" Target="../charts/chart6.xml"/><Relationship Id="rId5" Type="http://schemas.openxmlformats.org/officeDocument/2006/relationships/image" Target="../media/image5.png"/><Relationship Id="rId4" Type="http://schemas.openxmlformats.org/officeDocument/2006/relationships/image" Target="../media/image23.jpeg"/></Relationships>
</file>

<file path=xl/drawings/_rels/drawing7.xml.rels><?xml version="1.0" encoding="UTF-8" standalone="yes"?>
<Relationships xmlns="http://schemas.openxmlformats.org/package/2006/relationships"><Relationship Id="rId3" Type="http://schemas.openxmlformats.org/officeDocument/2006/relationships/image" Target="../media/image26.jpeg"/><Relationship Id="rId2" Type="http://schemas.openxmlformats.org/officeDocument/2006/relationships/image" Target="../media/image25.jpeg"/><Relationship Id="rId1" Type="http://schemas.openxmlformats.org/officeDocument/2006/relationships/image" Target="../media/image24.jpeg"/><Relationship Id="rId6" Type="http://schemas.openxmlformats.org/officeDocument/2006/relationships/chart" Target="../charts/chart7.xml"/><Relationship Id="rId5" Type="http://schemas.openxmlformats.org/officeDocument/2006/relationships/image" Target="../media/image5.png"/><Relationship Id="rId4" Type="http://schemas.openxmlformats.org/officeDocument/2006/relationships/image" Target="../media/image27.jpeg"/></Relationships>
</file>

<file path=xl/drawings/_rels/drawing8.xml.rels><?xml version="1.0" encoding="UTF-8" standalone="yes"?>
<Relationships xmlns="http://schemas.openxmlformats.org/package/2006/relationships"><Relationship Id="rId3" Type="http://schemas.openxmlformats.org/officeDocument/2006/relationships/image" Target="../media/image30.jpeg"/><Relationship Id="rId2" Type="http://schemas.openxmlformats.org/officeDocument/2006/relationships/image" Target="../media/image29.jpeg"/><Relationship Id="rId1" Type="http://schemas.openxmlformats.org/officeDocument/2006/relationships/image" Target="../media/image28.jpeg"/><Relationship Id="rId6" Type="http://schemas.openxmlformats.org/officeDocument/2006/relationships/chart" Target="../charts/chart8.xml"/><Relationship Id="rId5" Type="http://schemas.openxmlformats.org/officeDocument/2006/relationships/image" Target="../media/image5.png"/><Relationship Id="rId4" Type="http://schemas.openxmlformats.org/officeDocument/2006/relationships/image" Target="../media/image3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34.jpeg"/><Relationship Id="rId2" Type="http://schemas.openxmlformats.org/officeDocument/2006/relationships/image" Target="../media/image33.jpeg"/><Relationship Id="rId1" Type="http://schemas.openxmlformats.org/officeDocument/2006/relationships/image" Target="../media/image32.jpeg"/><Relationship Id="rId6" Type="http://schemas.openxmlformats.org/officeDocument/2006/relationships/chart" Target="../charts/chart9.xml"/><Relationship Id="rId5" Type="http://schemas.openxmlformats.org/officeDocument/2006/relationships/image" Target="../media/image5.png"/><Relationship Id="rId4" Type="http://schemas.openxmlformats.org/officeDocument/2006/relationships/image" Target="../media/image35.jpeg"/></Relationships>
</file>

<file path=xl/drawings/drawing1.xml><?xml version="1.0" encoding="utf-8"?>
<xdr:wsDr xmlns:xdr="http://schemas.openxmlformats.org/drawingml/2006/spreadsheetDrawing" xmlns:a="http://schemas.openxmlformats.org/drawingml/2006/main">
  <xdr:twoCellAnchor editAs="oneCell">
    <xdr:from>
      <xdr:col>11</xdr:col>
      <xdr:colOff>0</xdr:colOff>
      <xdr:row>11</xdr:row>
      <xdr:rowOff>200024</xdr:rowOff>
    </xdr:from>
    <xdr:to>
      <xdr:col>14</xdr:col>
      <xdr:colOff>531465</xdr:colOff>
      <xdr:row>28</xdr:row>
      <xdr:rowOff>97789</xdr:rowOff>
    </xdr:to>
    <xdr:pic>
      <xdr:nvPicPr>
        <xdr:cNvPr id="2186" name="Picture 138" descr="\\clh-dfs\CORELAB\PetServ\Res-Geo\TGentzis\VRo measurements\363-12\11.jpg"/>
        <xdr:cNvPicPr>
          <a:picLocks noChangeAspect="1" noChangeArrowheads="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25000"/>
                  </a14:imgEffect>
                </a14:imgLayer>
              </a14:imgProps>
            </a:ext>
            <a:ext uri="{28A0092B-C50C-407E-A947-70E740481C1C}">
              <a14:useLocalDpi xmlns:a14="http://schemas.microsoft.com/office/drawing/2010/main" val="0"/>
            </a:ext>
          </a:extLst>
        </a:blip>
        <a:srcRect/>
        <a:stretch>
          <a:fillRect/>
        </a:stretch>
      </xdr:blipFill>
      <xdr:spPr bwMode="auto">
        <a:xfrm>
          <a:off x="5848350" y="2495549"/>
          <a:ext cx="2360264" cy="3145790"/>
        </a:xfrm>
        <a:prstGeom prst="rect">
          <a:avLst/>
        </a:prstGeom>
        <a:noFill/>
        <a:ln>
          <a:solidFill>
            <a:schemeClr val="tx1"/>
          </a:solidFill>
          <a:prstDash val="soli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11</xdr:row>
      <xdr:rowOff>200024</xdr:rowOff>
    </xdr:from>
    <xdr:to>
      <xdr:col>18</xdr:col>
      <xdr:colOff>531465</xdr:colOff>
      <xdr:row>28</xdr:row>
      <xdr:rowOff>97789</xdr:rowOff>
    </xdr:to>
    <xdr:pic>
      <xdr:nvPicPr>
        <xdr:cNvPr id="2187" name="Picture 139" descr="\\clh-dfs\CORELAB\PetServ\Res-Geo\TGentzis\VRo measurements\363-12\1.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286750" y="2495549"/>
          <a:ext cx="2360264" cy="3145790"/>
        </a:xfrm>
        <a:prstGeom prst="rect">
          <a:avLst/>
        </a:prstGeom>
        <a:noFill/>
        <a:ln>
          <a:solidFill>
            <a:schemeClr val="tx1"/>
          </a:solidFill>
          <a:prstDash val="soli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28</xdr:row>
      <xdr:rowOff>190499</xdr:rowOff>
    </xdr:from>
    <xdr:to>
      <xdr:col>14</xdr:col>
      <xdr:colOff>531465</xdr:colOff>
      <xdr:row>45</xdr:row>
      <xdr:rowOff>78739</xdr:rowOff>
    </xdr:to>
    <xdr:pic>
      <xdr:nvPicPr>
        <xdr:cNvPr id="2188" name="Picture 140" descr="\\clh-dfs\CORELAB\PetServ\Res-Geo\TGentzis\VRo measurements\363-12\12.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48350" y="5734049"/>
          <a:ext cx="2360264" cy="3145790"/>
        </a:xfrm>
        <a:prstGeom prst="rect">
          <a:avLst/>
        </a:prstGeom>
        <a:noFill/>
        <a:ln>
          <a:solidFill>
            <a:schemeClr val="tx1"/>
          </a:solidFill>
          <a:prstDash val="soli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28</xdr:row>
      <xdr:rowOff>190499</xdr:rowOff>
    </xdr:from>
    <xdr:to>
      <xdr:col>18</xdr:col>
      <xdr:colOff>531465</xdr:colOff>
      <xdr:row>45</xdr:row>
      <xdr:rowOff>78739</xdr:rowOff>
    </xdr:to>
    <xdr:pic>
      <xdr:nvPicPr>
        <xdr:cNvPr id="2189" name="Picture 141" descr="\\clh-dfs\CORELAB\PetServ\Res-Geo\TGentzis\VRo measurements\363-12\5.jp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286750" y="5734049"/>
          <a:ext cx="2360264" cy="3145790"/>
        </a:xfrm>
        <a:prstGeom prst="rect">
          <a:avLst/>
        </a:prstGeom>
        <a:noFill/>
        <a:ln>
          <a:solidFill>
            <a:schemeClr val="tx1"/>
          </a:solidFill>
          <a:prstDash val="soli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390525</xdr:colOff>
      <xdr:row>0</xdr:row>
      <xdr:rowOff>104775</xdr:rowOff>
    </xdr:from>
    <xdr:to>
      <xdr:col>18</xdr:col>
      <xdr:colOff>523876</xdr:colOff>
      <xdr:row>4</xdr:row>
      <xdr:rowOff>66675</xdr:rowOff>
    </xdr:to>
    <xdr:pic>
      <xdr:nvPicPr>
        <xdr:cNvPr id="2257" name="Picture 3" descr="CL Logo 2"/>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896475" y="104775"/>
          <a:ext cx="74295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419100</xdr:colOff>
      <xdr:row>11</xdr:row>
      <xdr:rowOff>66675</xdr:rowOff>
    </xdr:from>
    <xdr:to>
      <xdr:col>15</xdr:col>
      <xdr:colOff>276225</xdr:colOff>
      <xdr:row>12</xdr:row>
      <xdr:rowOff>152400</xdr:rowOff>
    </xdr:to>
    <xdr:grpSp>
      <xdr:nvGrpSpPr>
        <xdr:cNvPr id="2258" name="Group 80"/>
        <xdr:cNvGrpSpPr>
          <a:grpSpLocks/>
        </xdr:cNvGrpSpPr>
      </xdr:nvGrpSpPr>
      <xdr:grpSpPr bwMode="auto">
        <a:xfrm>
          <a:off x="8098631" y="2376488"/>
          <a:ext cx="464344" cy="288131"/>
          <a:chOff x="863" y="870"/>
          <a:chExt cx="49" cy="30"/>
        </a:xfrm>
      </xdr:grpSpPr>
      <xdr:grpSp>
        <xdr:nvGrpSpPr>
          <xdr:cNvPr id="2282" name="Group 79"/>
          <xdr:cNvGrpSpPr>
            <a:grpSpLocks/>
          </xdr:cNvGrpSpPr>
        </xdr:nvGrpSpPr>
        <xdr:grpSpPr bwMode="auto">
          <a:xfrm>
            <a:off x="866" y="870"/>
            <a:ext cx="40" cy="9"/>
            <a:chOff x="866" y="870"/>
            <a:chExt cx="40" cy="9"/>
          </a:xfrm>
        </xdr:grpSpPr>
        <xdr:sp macro="" textlink="">
          <xdr:nvSpPr>
            <xdr:cNvPr id="2284" name="Line 66"/>
            <xdr:cNvSpPr>
              <a:spLocks noChangeShapeType="1"/>
            </xdr:cNvSpPr>
          </xdr:nvSpPr>
          <xdr:spPr bwMode="auto">
            <a:xfrm>
              <a:off x="887" y="873"/>
              <a:ext cx="0" cy="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2285" name="Line 67"/>
            <xdr:cNvSpPr>
              <a:spLocks noChangeShapeType="1"/>
            </xdr:cNvSpPr>
          </xdr:nvSpPr>
          <xdr:spPr bwMode="auto">
            <a:xfrm>
              <a:off x="866" y="870"/>
              <a:ext cx="0" cy="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2286" name="Line 69"/>
            <xdr:cNvSpPr>
              <a:spLocks noChangeShapeType="1"/>
            </xdr:cNvSpPr>
          </xdr:nvSpPr>
          <xdr:spPr bwMode="auto">
            <a:xfrm>
              <a:off x="887" y="879"/>
              <a:ext cx="1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sp macro="" textlink="">
        <xdr:nvSpPr>
          <xdr:cNvPr id="2119" name="Text Box 71"/>
          <xdr:cNvSpPr txBox="1">
            <a:spLocks noChangeArrowheads="1"/>
          </xdr:cNvSpPr>
        </xdr:nvSpPr>
        <xdr:spPr bwMode="auto">
          <a:xfrm>
            <a:off x="863" y="876"/>
            <a:ext cx="49" cy="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US" sz="1200" b="0" i="0" u="none" strike="noStrike" baseline="0">
                <a:solidFill>
                  <a:srgbClr val="000000"/>
                </a:solidFill>
                <a:latin typeface="Calibri"/>
                <a:cs typeface="Calibri"/>
              </a:rPr>
              <a:t> microns um</a:t>
            </a:r>
            <a:endParaRPr lang="en-US"/>
          </a:p>
        </xdr:txBody>
      </xdr:sp>
    </xdr:grpSp>
    <xdr:clientData/>
  </xdr:twoCellAnchor>
  <xdr:twoCellAnchor>
    <xdr:from>
      <xdr:col>14</xdr:col>
      <xdr:colOff>457200</xdr:colOff>
      <xdr:row>11</xdr:row>
      <xdr:rowOff>152400</xdr:rowOff>
    </xdr:from>
    <xdr:to>
      <xdr:col>15</xdr:col>
      <xdr:colOff>28575</xdr:colOff>
      <xdr:row>11</xdr:row>
      <xdr:rowOff>152400</xdr:rowOff>
    </xdr:to>
    <xdr:sp macro="" textlink="">
      <xdr:nvSpPr>
        <xdr:cNvPr id="2259" name="Line 77"/>
        <xdr:cNvSpPr>
          <a:spLocks noChangeShapeType="1"/>
        </xdr:cNvSpPr>
      </xdr:nvSpPr>
      <xdr:spPr bwMode="auto">
        <a:xfrm>
          <a:off x="8134350" y="2447925"/>
          <a:ext cx="1809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228600</xdr:colOff>
      <xdr:row>11</xdr:row>
      <xdr:rowOff>66675</xdr:rowOff>
    </xdr:from>
    <xdr:to>
      <xdr:col>15</xdr:col>
      <xdr:colOff>228600</xdr:colOff>
      <xdr:row>11</xdr:row>
      <xdr:rowOff>152400</xdr:rowOff>
    </xdr:to>
    <xdr:sp macro="" textlink="">
      <xdr:nvSpPr>
        <xdr:cNvPr id="2260" name="Line 78"/>
        <xdr:cNvSpPr>
          <a:spLocks noChangeShapeType="1"/>
        </xdr:cNvSpPr>
      </xdr:nvSpPr>
      <xdr:spPr bwMode="auto">
        <a:xfrm>
          <a:off x="8515350" y="2362200"/>
          <a:ext cx="0" cy="857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381000</xdr:colOff>
      <xdr:row>19</xdr:row>
      <xdr:rowOff>114300</xdr:rowOff>
    </xdr:from>
    <xdr:to>
      <xdr:col>13</xdr:col>
      <xdr:colOff>66675</xdr:colOff>
      <xdr:row>21</xdr:row>
      <xdr:rowOff>9525</xdr:rowOff>
    </xdr:to>
    <xdr:sp macro="" textlink="">
      <xdr:nvSpPr>
        <xdr:cNvPr id="2129" name="Text Box 81"/>
        <xdr:cNvSpPr txBox="1">
          <a:spLocks noChangeArrowheads="1"/>
        </xdr:cNvSpPr>
      </xdr:nvSpPr>
      <xdr:spPr bwMode="auto">
        <a:xfrm>
          <a:off x="6838950" y="3943350"/>
          <a:ext cx="295275" cy="2762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100" b="0" i="0" u="none" strike="noStrike" baseline="0">
              <a:solidFill>
                <a:srgbClr val="000000"/>
              </a:solidFill>
              <a:latin typeface="Calibri"/>
              <a:cs typeface="Calibri"/>
            </a:rPr>
            <a:t>Kgn</a:t>
          </a:r>
          <a:endParaRPr lang="en-US"/>
        </a:p>
      </xdr:txBody>
    </xdr:sp>
    <xdr:clientData/>
  </xdr:twoCellAnchor>
  <xdr:twoCellAnchor>
    <xdr:from>
      <xdr:col>16</xdr:col>
      <xdr:colOff>533399</xdr:colOff>
      <xdr:row>20</xdr:row>
      <xdr:rowOff>142875</xdr:rowOff>
    </xdr:from>
    <xdr:to>
      <xdr:col>16</xdr:col>
      <xdr:colOff>542924</xdr:colOff>
      <xdr:row>22</xdr:row>
      <xdr:rowOff>85725</xdr:rowOff>
    </xdr:to>
    <xdr:sp macro="" textlink="">
      <xdr:nvSpPr>
        <xdr:cNvPr id="2263" name="Line 84"/>
        <xdr:cNvSpPr>
          <a:spLocks noChangeShapeType="1"/>
        </xdr:cNvSpPr>
      </xdr:nvSpPr>
      <xdr:spPr bwMode="auto">
        <a:xfrm flipH="1">
          <a:off x="9429749" y="4162425"/>
          <a:ext cx="9525" cy="323850"/>
        </a:xfrm>
        <a:prstGeom prst="line">
          <a:avLst/>
        </a:prstGeom>
        <a:noFill/>
        <a:ln w="9525">
          <a:solidFill>
            <a:srgbClr xmlns:mc="http://schemas.openxmlformats.org/markup-compatibility/2006" xmlns:a14="http://schemas.microsoft.com/office/drawing/2010/main" val="FFFFFF" mc:Ignorable="a14" a14:legacySpreadsheetColorIndex="9"/>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xdr:col>
      <xdr:colOff>571500</xdr:colOff>
      <xdr:row>37</xdr:row>
      <xdr:rowOff>114299</xdr:rowOff>
    </xdr:from>
    <xdr:to>
      <xdr:col>12</xdr:col>
      <xdr:colOff>590550</xdr:colOff>
      <xdr:row>39</xdr:row>
      <xdr:rowOff>180974</xdr:rowOff>
    </xdr:to>
    <xdr:sp macro="" textlink="">
      <xdr:nvSpPr>
        <xdr:cNvPr id="2264" name="Line 86"/>
        <xdr:cNvSpPr>
          <a:spLocks noChangeShapeType="1"/>
        </xdr:cNvSpPr>
      </xdr:nvSpPr>
      <xdr:spPr bwMode="auto">
        <a:xfrm>
          <a:off x="7029450" y="7391399"/>
          <a:ext cx="19050" cy="447675"/>
        </a:xfrm>
        <a:prstGeom prst="line">
          <a:avLst/>
        </a:prstGeom>
        <a:noFill/>
        <a:ln w="9525">
          <a:solidFill>
            <a:srgbClr xmlns:mc="http://schemas.openxmlformats.org/markup-compatibility/2006" xmlns:a14="http://schemas.microsoft.com/office/drawing/2010/main" val="FFFFFF" mc:Ignorable="a14" a14:legacySpreadsheetColorIndex="9"/>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600074</xdr:colOff>
      <xdr:row>33</xdr:row>
      <xdr:rowOff>0</xdr:rowOff>
    </xdr:from>
    <xdr:to>
      <xdr:col>17</xdr:col>
      <xdr:colOff>119062</xdr:colOff>
      <xdr:row>36</xdr:row>
      <xdr:rowOff>123824</xdr:rowOff>
    </xdr:to>
    <xdr:sp macro="" textlink="">
      <xdr:nvSpPr>
        <xdr:cNvPr id="2266" name="Line 89"/>
        <xdr:cNvSpPr>
          <a:spLocks noChangeShapeType="1"/>
        </xdr:cNvSpPr>
      </xdr:nvSpPr>
      <xdr:spPr bwMode="auto">
        <a:xfrm flipV="1">
          <a:off x="9494043" y="6536531"/>
          <a:ext cx="126207" cy="695324"/>
        </a:xfrm>
        <a:prstGeom prst="line">
          <a:avLst/>
        </a:prstGeom>
        <a:noFill/>
        <a:ln w="9525">
          <a:solidFill>
            <a:srgbClr xmlns:mc="http://schemas.openxmlformats.org/markup-compatibility/2006" xmlns:a14="http://schemas.microsoft.com/office/drawing/2010/main" val="FFFFFF" mc:Ignorable="a14" a14:legacySpreadsheetColorIndex="9"/>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285750</xdr:colOff>
      <xdr:row>31</xdr:row>
      <xdr:rowOff>95250</xdr:rowOff>
    </xdr:from>
    <xdr:to>
      <xdr:col>13</xdr:col>
      <xdr:colOff>485775</xdr:colOff>
      <xdr:row>32</xdr:row>
      <xdr:rowOff>95250</xdr:rowOff>
    </xdr:to>
    <xdr:sp macro="" textlink="">
      <xdr:nvSpPr>
        <xdr:cNvPr id="2138" name="Text Box 90"/>
        <xdr:cNvSpPr txBox="1">
          <a:spLocks noChangeArrowheads="1"/>
        </xdr:cNvSpPr>
      </xdr:nvSpPr>
      <xdr:spPr bwMode="auto">
        <a:xfrm>
          <a:off x="7353300" y="6210300"/>
          <a:ext cx="200025" cy="190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100" b="0" i="0" u="none" strike="noStrike" baseline="0">
              <a:solidFill>
                <a:srgbClr val="000000"/>
              </a:solidFill>
              <a:latin typeface="Calibri"/>
              <a:cs typeface="Calibri"/>
            </a:rPr>
            <a:t> P</a:t>
          </a:r>
          <a:endParaRPr lang="en-US"/>
        </a:p>
      </xdr:txBody>
    </xdr:sp>
    <xdr:clientData/>
  </xdr:twoCellAnchor>
  <xdr:twoCellAnchor>
    <xdr:from>
      <xdr:col>13</xdr:col>
      <xdr:colOff>447675</xdr:colOff>
      <xdr:row>24</xdr:row>
      <xdr:rowOff>38100</xdr:rowOff>
    </xdr:from>
    <xdr:to>
      <xdr:col>14</xdr:col>
      <xdr:colOff>9525</xdr:colOff>
      <xdr:row>25</xdr:row>
      <xdr:rowOff>9525</xdr:rowOff>
    </xdr:to>
    <xdr:sp macro="" textlink="">
      <xdr:nvSpPr>
        <xdr:cNvPr id="2268" name="Line 92"/>
        <xdr:cNvSpPr>
          <a:spLocks noChangeShapeType="1"/>
        </xdr:cNvSpPr>
      </xdr:nvSpPr>
      <xdr:spPr bwMode="auto">
        <a:xfrm>
          <a:off x="7515225" y="4819650"/>
          <a:ext cx="171450" cy="161925"/>
        </a:xfrm>
        <a:prstGeom prst="line">
          <a:avLst/>
        </a:prstGeom>
        <a:noFill/>
        <a:ln w="9525">
          <a:solidFill>
            <a:srgbClr xmlns:mc="http://schemas.openxmlformats.org/markup-compatibility/2006" xmlns:a14="http://schemas.microsoft.com/office/drawing/2010/main" val="FFFFFF" mc:Ignorable="a14" a14:legacySpreadsheetColorIndex="9"/>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361949</xdr:colOff>
      <xdr:row>32</xdr:row>
      <xdr:rowOff>38099</xdr:rowOff>
    </xdr:from>
    <xdr:to>
      <xdr:col>13</xdr:col>
      <xdr:colOff>452437</xdr:colOff>
      <xdr:row>33</xdr:row>
      <xdr:rowOff>119063</xdr:rowOff>
    </xdr:to>
    <xdr:sp macro="" textlink="">
      <xdr:nvSpPr>
        <xdr:cNvPr id="2270" name="Line 94"/>
        <xdr:cNvSpPr>
          <a:spLocks noChangeShapeType="1"/>
        </xdr:cNvSpPr>
      </xdr:nvSpPr>
      <xdr:spPr bwMode="auto">
        <a:xfrm>
          <a:off x="7434262" y="6360318"/>
          <a:ext cx="90488" cy="295276"/>
        </a:xfrm>
        <a:prstGeom prst="line">
          <a:avLst/>
        </a:prstGeom>
        <a:noFill/>
        <a:ln w="9525">
          <a:solidFill>
            <a:srgbClr xmlns:mc="http://schemas.openxmlformats.org/markup-compatibility/2006" xmlns:a14="http://schemas.microsoft.com/office/drawing/2010/main" val="FFFFFF" mc:Ignorable="a14" a14:legacySpreadsheetColorIndex="9"/>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452437</xdr:colOff>
      <xdr:row>40</xdr:row>
      <xdr:rowOff>111919</xdr:rowOff>
    </xdr:from>
    <xdr:to>
      <xdr:col>18</xdr:col>
      <xdr:colOff>54769</xdr:colOff>
      <xdr:row>41</xdr:row>
      <xdr:rowOff>102394</xdr:rowOff>
    </xdr:to>
    <xdr:sp macro="" textlink="">
      <xdr:nvSpPr>
        <xdr:cNvPr id="2143" name="Text Box 95"/>
        <xdr:cNvSpPr txBox="1">
          <a:spLocks noChangeArrowheads="1"/>
        </xdr:cNvSpPr>
      </xdr:nvSpPr>
      <xdr:spPr bwMode="auto">
        <a:xfrm>
          <a:off x="9953625" y="7981950"/>
          <a:ext cx="209550"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100" b="0" i="0" u="none" strike="noStrike" baseline="0">
              <a:solidFill>
                <a:srgbClr val="000000"/>
              </a:solidFill>
              <a:latin typeface="Calibri"/>
              <a:cs typeface="Calibri"/>
            </a:rPr>
            <a:t> C</a:t>
          </a:r>
          <a:endParaRPr lang="en-US"/>
        </a:p>
      </xdr:txBody>
    </xdr:sp>
    <xdr:clientData/>
  </xdr:twoCellAnchor>
  <mc:AlternateContent xmlns:mc="http://schemas.openxmlformats.org/markup-compatibility/2006">
    <mc:Choice xmlns:a14="http://schemas.microsoft.com/office/drawing/2010/main" Requires="a14">
      <xdr:twoCellAnchor>
        <xdr:from>
          <xdr:col>20</xdr:col>
          <xdr:colOff>457200</xdr:colOff>
          <xdr:row>14</xdr:row>
          <xdr:rowOff>47625</xdr:rowOff>
        </xdr:from>
        <xdr:to>
          <xdr:col>22</xdr:col>
          <xdr:colOff>114300</xdr:colOff>
          <xdr:row>15</xdr:row>
          <xdr:rowOff>76200</xdr:rowOff>
        </xdr:to>
        <xdr:sp macro="" textlink="">
          <xdr:nvSpPr>
            <xdr:cNvPr id="2183" name="Button 135" hidden="1">
              <a:extLst>
                <a:ext uri="{63B3BB69-23CF-44E3-9099-C40C66FF867C}">
                  <a14:compatExt spid="_x0000_s2183"/>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1" i="0" u="none" strike="noStrike" baseline="0">
                  <a:solidFill>
                    <a:srgbClr val="000000"/>
                  </a:solidFill>
                  <a:latin typeface="Arial"/>
                  <a:cs typeface="Arial"/>
                </a:rPr>
                <a:t>RUN macro</a:t>
              </a:r>
            </a:p>
          </xdr:txBody>
        </xdr:sp>
        <xdr:clientData fPrintsWithSheet="0"/>
      </xdr:twoCellAnchor>
    </mc:Choice>
    <mc:Fallback/>
  </mc:AlternateContent>
  <xdr:twoCellAnchor>
    <xdr:from>
      <xdr:col>11</xdr:col>
      <xdr:colOff>66675</xdr:colOff>
      <xdr:row>12</xdr:row>
      <xdr:rowOff>85725</xdr:rowOff>
    </xdr:from>
    <xdr:to>
      <xdr:col>11</xdr:col>
      <xdr:colOff>266700</xdr:colOff>
      <xdr:row>13</xdr:row>
      <xdr:rowOff>180975</xdr:rowOff>
    </xdr:to>
    <xdr:sp macro="" textlink="">
      <xdr:nvSpPr>
        <xdr:cNvPr id="2233" name="Text Box 185"/>
        <xdr:cNvSpPr txBox="1">
          <a:spLocks noChangeArrowheads="1"/>
        </xdr:cNvSpPr>
      </xdr:nvSpPr>
      <xdr:spPr bwMode="auto">
        <a:xfrm>
          <a:off x="5915025" y="2581275"/>
          <a:ext cx="200025" cy="2857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6576" rIns="0" bIns="0" anchor="t" upright="1"/>
        <a:lstStyle/>
        <a:p>
          <a:pPr algn="l" rtl="0">
            <a:defRPr sz="1000"/>
          </a:pPr>
          <a:r>
            <a:rPr lang="en-US" sz="1600" b="1" i="0" u="none" strike="noStrike" baseline="0">
              <a:solidFill>
                <a:srgbClr val="000000"/>
              </a:solidFill>
              <a:latin typeface="Calibri"/>
              <a:cs typeface="Calibri"/>
            </a:rPr>
            <a:t>A</a:t>
          </a:r>
          <a:endParaRPr lang="en-US"/>
        </a:p>
      </xdr:txBody>
    </xdr:sp>
    <xdr:clientData/>
  </xdr:twoCellAnchor>
  <xdr:twoCellAnchor>
    <xdr:from>
      <xdr:col>11</xdr:col>
      <xdr:colOff>104775</xdr:colOff>
      <xdr:row>29</xdr:row>
      <xdr:rowOff>114300</xdr:rowOff>
    </xdr:from>
    <xdr:to>
      <xdr:col>11</xdr:col>
      <xdr:colOff>304800</xdr:colOff>
      <xdr:row>31</xdr:row>
      <xdr:rowOff>19050</xdr:rowOff>
    </xdr:to>
    <xdr:sp macro="" textlink="">
      <xdr:nvSpPr>
        <xdr:cNvPr id="2234" name="Text Box 186"/>
        <xdr:cNvSpPr txBox="1">
          <a:spLocks noChangeArrowheads="1"/>
        </xdr:cNvSpPr>
      </xdr:nvSpPr>
      <xdr:spPr bwMode="auto">
        <a:xfrm>
          <a:off x="5953125" y="5848350"/>
          <a:ext cx="200025" cy="2857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6576" rIns="0" bIns="0" anchor="t" upright="1"/>
        <a:lstStyle/>
        <a:p>
          <a:pPr algn="l" rtl="0">
            <a:defRPr sz="1000"/>
          </a:pPr>
          <a:r>
            <a:rPr lang="en-US" sz="1600" b="1" i="0" u="none" strike="noStrike" baseline="0">
              <a:solidFill>
                <a:srgbClr val="000000"/>
              </a:solidFill>
              <a:latin typeface="Calibri"/>
              <a:cs typeface="Calibri"/>
            </a:rPr>
            <a:t>C</a:t>
          </a:r>
          <a:endParaRPr lang="en-US"/>
        </a:p>
      </xdr:txBody>
    </xdr:sp>
    <xdr:clientData/>
  </xdr:twoCellAnchor>
  <xdr:twoCellAnchor>
    <xdr:from>
      <xdr:col>15</xdr:col>
      <xdr:colOff>85725</xdr:colOff>
      <xdr:row>29</xdr:row>
      <xdr:rowOff>85725</xdr:rowOff>
    </xdr:from>
    <xdr:to>
      <xdr:col>15</xdr:col>
      <xdr:colOff>285750</xdr:colOff>
      <xdr:row>30</xdr:row>
      <xdr:rowOff>180975</xdr:rowOff>
    </xdr:to>
    <xdr:sp macro="" textlink="">
      <xdr:nvSpPr>
        <xdr:cNvPr id="2235" name="Text Box 187"/>
        <xdr:cNvSpPr txBox="1">
          <a:spLocks noChangeArrowheads="1"/>
        </xdr:cNvSpPr>
      </xdr:nvSpPr>
      <xdr:spPr bwMode="auto">
        <a:xfrm>
          <a:off x="8372475" y="5819775"/>
          <a:ext cx="200025" cy="2857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6576" rIns="0" bIns="0" anchor="t" upright="1"/>
        <a:lstStyle/>
        <a:p>
          <a:pPr algn="l" rtl="0">
            <a:defRPr sz="1000"/>
          </a:pPr>
          <a:r>
            <a:rPr lang="en-US" sz="1600" b="1" i="0" u="none" strike="noStrike" baseline="0">
              <a:solidFill>
                <a:srgbClr val="000000"/>
              </a:solidFill>
              <a:latin typeface="Calibri"/>
              <a:cs typeface="Calibri"/>
            </a:rPr>
            <a:t>D</a:t>
          </a:r>
          <a:endParaRPr lang="en-US"/>
        </a:p>
      </xdr:txBody>
    </xdr:sp>
    <xdr:clientData/>
  </xdr:twoCellAnchor>
  <xdr:twoCellAnchor>
    <xdr:from>
      <xdr:col>15</xdr:col>
      <xdr:colOff>85725</xdr:colOff>
      <xdr:row>12</xdr:row>
      <xdr:rowOff>104775</xdr:rowOff>
    </xdr:from>
    <xdr:to>
      <xdr:col>15</xdr:col>
      <xdr:colOff>285750</xdr:colOff>
      <xdr:row>14</xdr:row>
      <xdr:rowOff>9525</xdr:rowOff>
    </xdr:to>
    <xdr:sp macro="" textlink="">
      <xdr:nvSpPr>
        <xdr:cNvPr id="2236" name="Text Box 188"/>
        <xdr:cNvSpPr txBox="1">
          <a:spLocks noChangeArrowheads="1"/>
        </xdr:cNvSpPr>
      </xdr:nvSpPr>
      <xdr:spPr bwMode="auto">
        <a:xfrm>
          <a:off x="8372475" y="2600325"/>
          <a:ext cx="200025" cy="2857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6576" rIns="0" bIns="0" anchor="t" upright="1"/>
        <a:lstStyle/>
        <a:p>
          <a:pPr algn="l" rtl="0">
            <a:defRPr sz="1000"/>
          </a:pPr>
          <a:r>
            <a:rPr lang="en-US" sz="1600" b="1" i="0" u="none" strike="noStrike" baseline="0">
              <a:solidFill>
                <a:srgbClr val="000000"/>
              </a:solidFill>
              <a:latin typeface="Calibri"/>
              <a:cs typeface="Calibri"/>
            </a:rPr>
            <a:t>B</a:t>
          </a:r>
          <a:endParaRPr lang="en-US"/>
        </a:p>
      </xdr:txBody>
    </xdr:sp>
    <xdr:clientData/>
  </xdr:twoCellAnchor>
  <xdr:twoCellAnchor>
    <xdr:from>
      <xdr:col>0</xdr:col>
      <xdr:colOff>9525</xdr:colOff>
      <xdr:row>39</xdr:row>
      <xdr:rowOff>47625</xdr:rowOff>
    </xdr:from>
    <xdr:to>
      <xdr:col>10</xdr:col>
      <xdr:colOff>600075</xdr:colOff>
      <xdr:row>45</xdr:row>
      <xdr:rowOff>104775</xdr:rowOff>
    </xdr:to>
    <xdr:sp macro="" textlink="">
      <xdr:nvSpPr>
        <xdr:cNvPr id="2243" name="Text Box 195"/>
        <xdr:cNvSpPr txBox="1">
          <a:spLocks noChangeArrowheads="1"/>
        </xdr:cNvSpPr>
      </xdr:nvSpPr>
      <xdr:spPr bwMode="auto">
        <a:xfrm>
          <a:off x="9525" y="7727156"/>
          <a:ext cx="5841206" cy="12001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7432" rIns="0" bIns="0" anchor="t" upright="1"/>
        <a:lstStyle/>
        <a:p>
          <a:pPr algn="l" rtl="0">
            <a:defRPr sz="1000"/>
          </a:pPr>
          <a:r>
            <a:rPr lang="en-US" sz="1200" b="1" i="0" u="none" strike="noStrike" baseline="0">
              <a:solidFill>
                <a:srgbClr val="000000"/>
              </a:solidFill>
              <a:latin typeface="Arial"/>
              <a:cs typeface="Arial"/>
            </a:rPr>
            <a:t>Photo Captions</a:t>
          </a:r>
          <a:r>
            <a:rPr lang="en-US" sz="1200" b="0" i="0" u="none" strike="noStrike" baseline="0">
              <a:solidFill>
                <a:srgbClr val="000000"/>
              </a:solidFill>
              <a:latin typeface="Arial"/>
              <a:cs typeface="Arial"/>
            </a:rPr>
            <a:t>:</a:t>
          </a:r>
        </a:p>
        <a:p>
          <a:pPr algn="l" rtl="0">
            <a:defRPr sz="1000"/>
          </a:pPr>
          <a:r>
            <a:rPr lang="en-US" sz="1200" b="0" i="0" u="none" strike="noStrike" baseline="0">
              <a:solidFill>
                <a:srgbClr val="000000"/>
              </a:solidFill>
              <a:latin typeface="Arial"/>
              <a:cs typeface="Arial"/>
            </a:rPr>
            <a:t>(A) Primary kerogen (Kgn). Its mean Ro,ran is 1.09%.</a:t>
          </a:r>
        </a:p>
        <a:p>
          <a:pPr algn="l" rtl="0">
            <a:defRPr sz="1000"/>
          </a:pPr>
          <a:r>
            <a:rPr lang="en-US" sz="1200" b="0" i="0" u="none" strike="noStrike" baseline="0">
              <a:solidFill>
                <a:srgbClr val="000000"/>
              </a:solidFill>
              <a:latin typeface="Arial"/>
              <a:cs typeface="Arial"/>
            </a:rPr>
            <a:t>(B) Similar to (A) having mean Ro,ran of 0.98%.</a:t>
          </a:r>
        </a:p>
        <a:p>
          <a:pPr algn="l" rtl="0">
            <a:defRPr sz="1000"/>
          </a:pPr>
          <a:r>
            <a:rPr lang="en-US" sz="1200" b="0" i="0" u="none" strike="noStrike" baseline="0">
              <a:solidFill>
                <a:srgbClr val="000000"/>
              </a:solidFill>
              <a:latin typeface="Arial"/>
              <a:cs typeface="Arial"/>
            </a:rPr>
            <a:t>(C) An elongate primary kerogen (Kgn) with Ro,ran of 0.82%.</a:t>
          </a:r>
        </a:p>
        <a:p>
          <a:pPr algn="l" rtl="0">
            <a:defRPr sz="1000"/>
          </a:pPr>
          <a:r>
            <a:rPr lang="en-US" sz="1200" b="0" i="0" u="none" strike="noStrike" baseline="0">
              <a:solidFill>
                <a:srgbClr val="000000"/>
              </a:solidFill>
              <a:latin typeface="Arial"/>
              <a:cs typeface="Arial"/>
            </a:rPr>
            <a:t>(D) Anisotropic pyrobitumen (Pbit) deposited around a large carbonate grain (C). The mean BRo,ran=0.97%).                                                                                  P=Pyrite.</a:t>
          </a:r>
          <a:endParaRPr lang="en-US"/>
        </a:p>
      </xdr:txBody>
    </xdr:sp>
    <xdr:clientData/>
  </xdr:twoCellAnchor>
  <xdr:twoCellAnchor>
    <xdr:from>
      <xdr:col>0</xdr:col>
      <xdr:colOff>9525</xdr:colOff>
      <xdr:row>32</xdr:row>
      <xdr:rowOff>1</xdr:rowOff>
    </xdr:from>
    <xdr:to>
      <xdr:col>10</xdr:col>
      <xdr:colOff>600075</xdr:colOff>
      <xdr:row>39</xdr:row>
      <xdr:rowOff>47625</xdr:rowOff>
    </xdr:to>
    <xdr:sp macro="" textlink="">
      <xdr:nvSpPr>
        <xdr:cNvPr id="2244" name="Text Box 196"/>
        <xdr:cNvSpPr txBox="1">
          <a:spLocks noChangeArrowheads="1"/>
        </xdr:cNvSpPr>
      </xdr:nvSpPr>
      <xdr:spPr bwMode="auto">
        <a:xfrm>
          <a:off x="9525" y="6322220"/>
          <a:ext cx="5841206" cy="1404936"/>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7432" rIns="0" bIns="0" anchor="t" upright="1"/>
        <a:lstStyle/>
        <a:p>
          <a:pPr algn="l" rtl="0">
            <a:defRPr sz="1000"/>
          </a:pPr>
          <a:r>
            <a:rPr lang="en-US" sz="1200" b="1" i="0" u="none" strike="noStrike" baseline="0">
              <a:solidFill>
                <a:srgbClr val="000000"/>
              </a:solidFill>
              <a:latin typeface="Arial"/>
              <a:cs typeface="Arial"/>
            </a:rPr>
            <a:t>General Description</a:t>
          </a:r>
          <a:r>
            <a:rPr lang="en-US" sz="1100" b="0" i="0" u="none" strike="noStrike" baseline="0">
              <a:solidFill>
                <a:srgbClr val="000000"/>
              </a:solidFill>
              <a:latin typeface="Arial"/>
              <a:cs typeface="Arial"/>
            </a:rPr>
            <a:t>: </a:t>
          </a:r>
          <a:r>
            <a:rPr lang="en-US" sz="1200" b="0" i="0" u="none" strike="noStrike" baseline="0">
              <a:solidFill>
                <a:srgbClr val="000000"/>
              </a:solidFill>
              <a:latin typeface="Arial"/>
              <a:cs typeface="Arial"/>
            </a:rPr>
            <a:t>Organic matter consists of primary kerogen (vitrinitic) having wispy shape. Pyrite framboids are common in the argillaceous matrix. Kerogen type IV (inertinite) is trace. The mean Ro,ran of vitrinite suggests that the organic matter is thermally mature and in the very early part of the upper oil window stage (taken to be from 1.0-1.3%Ro).     </a:t>
          </a:r>
          <a:endParaRPr lang="en-US" sz="1200"/>
        </a:p>
      </xdr:txBody>
    </xdr:sp>
    <xdr:clientData/>
  </xdr:twoCellAnchor>
  <xdr:twoCellAnchor>
    <xdr:from>
      <xdr:col>0</xdr:col>
      <xdr:colOff>9525</xdr:colOff>
      <xdr:row>12</xdr:row>
      <xdr:rowOff>0</xdr:rowOff>
    </xdr:from>
    <xdr:to>
      <xdr:col>10</xdr:col>
      <xdr:colOff>600075</xdr:colOff>
      <xdr:row>32</xdr:row>
      <xdr:rowOff>0</xdr:rowOff>
    </xdr:to>
    <xdr:graphicFrame macro="">
      <xdr:nvGraphicFramePr>
        <xdr:cNvPr id="2278" name="Chart 19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400050</xdr:colOff>
      <xdr:row>36</xdr:row>
      <xdr:rowOff>76200</xdr:rowOff>
    </xdr:from>
    <xdr:to>
      <xdr:col>17</xdr:col>
      <xdr:colOff>85725</xdr:colOff>
      <xdr:row>37</xdr:row>
      <xdr:rowOff>161925</xdr:rowOff>
    </xdr:to>
    <xdr:sp macro="" textlink="">
      <xdr:nvSpPr>
        <xdr:cNvPr id="2254" name="Text Box 206"/>
        <xdr:cNvSpPr txBox="1">
          <a:spLocks noChangeArrowheads="1"/>
        </xdr:cNvSpPr>
      </xdr:nvSpPr>
      <xdr:spPr bwMode="auto">
        <a:xfrm>
          <a:off x="9296400" y="7162800"/>
          <a:ext cx="295275" cy="2762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ctr" upright="1"/>
        <a:lstStyle/>
        <a:p>
          <a:pPr algn="ctr" rtl="0">
            <a:defRPr sz="1000"/>
          </a:pPr>
          <a:r>
            <a:rPr lang="en-US" sz="1100" b="0" i="0" u="none" strike="noStrike" baseline="0">
              <a:solidFill>
                <a:srgbClr val="000000"/>
              </a:solidFill>
              <a:latin typeface="Calibri"/>
              <a:cs typeface="Calibri"/>
            </a:rPr>
            <a:t>Pbit</a:t>
          </a:r>
          <a:endParaRPr lang="en-US"/>
        </a:p>
      </xdr:txBody>
    </xdr:sp>
    <xdr:clientData/>
  </xdr:twoCellAnchor>
  <xdr:twoCellAnchor>
    <xdr:from>
      <xdr:col>12</xdr:col>
      <xdr:colOff>390525</xdr:colOff>
      <xdr:row>36</xdr:row>
      <xdr:rowOff>95250</xdr:rowOff>
    </xdr:from>
    <xdr:to>
      <xdr:col>13</xdr:col>
      <xdr:colOff>76200</xdr:colOff>
      <xdr:row>37</xdr:row>
      <xdr:rowOff>180975</xdr:rowOff>
    </xdr:to>
    <xdr:sp macro="" textlink="">
      <xdr:nvSpPr>
        <xdr:cNvPr id="2255" name="Text Box 207"/>
        <xdr:cNvSpPr txBox="1">
          <a:spLocks noChangeArrowheads="1"/>
        </xdr:cNvSpPr>
      </xdr:nvSpPr>
      <xdr:spPr bwMode="auto">
        <a:xfrm>
          <a:off x="6848475" y="7181850"/>
          <a:ext cx="295275" cy="2762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100" b="0" i="0" u="none" strike="noStrike" baseline="0">
              <a:solidFill>
                <a:srgbClr val="000000"/>
              </a:solidFill>
              <a:latin typeface="Calibri"/>
              <a:cs typeface="Calibri"/>
            </a:rPr>
            <a:t>Kgn</a:t>
          </a:r>
          <a:endParaRPr lang="en-US"/>
        </a:p>
      </xdr:txBody>
    </xdr:sp>
    <xdr:clientData/>
  </xdr:twoCellAnchor>
  <xdr:twoCellAnchor>
    <xdr:from>
      <xdr:col>16</xdr:col>
      <xdr:colOff>381000</xdr:colOff>
      <xdr:row>19</xdr:row>
      <xdr:rowOff>95250</xdr:rowOff>
    </xdr:from>
    <xdr:to>
      <xdr:col>17</xdr:col>
      <xdr:colOff>66675</xdr:colOff>
      <xdr:row>20</xdr:row>
      <xdr:rowOff>180975</xdr:rowOff>
    </xdr:to>
    <xdr:sp macro="" textlink="">
      <xdr:nvSpPr>
        <xdr:cNvPr id="2256" name="Text Box 208"/>
        <xdr:cNvSpPr txBox="1">
          <a:spLocks noChangeArrowheads="1"/>
        </xdr:cNvSpPr>
      </xdr:nvSpPr>
      <xdr:spPr bwMode="auto">
        <a:xfrm>
          <a:off x="9277350" y="3924300"/>
          <a:ext cx="295275" cy="2762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ctr" upright="1"/>
        <a:lstStyle/>
        <a:p>
          <a:pPr algn="ctr" rtl="0">
            <a:defRPr sz="1000"/>
          </a:pPr>
          <a:r>
            <a:rPr lang="en-US" sz="1100" b="0" i="0" u="none" strike="noStrike" baseline="0">
              <a:solidFill>
                <a:srgbClr val="000000"/>
              </a:solidFill>
              <a:latin typeface="Calibri"/>
              <a:cs typeface="Calibri"/>
            </a:rPr>
            <a:t>Kgn</a:t>
          </a:r>
          <a:endParaRPr lang="en-US"/>
        </a:p>
      </xdr:txBody>
    </xdr:sp>
    <xdr:clientData/>
  </xdr:twoCellAnchor>
  <mc:AlternateContent xmlns:mc="http://schemas.openxmlformats.org/markup-compatibility/2006">
    <mc:Choice xmlns:a14="http://schemas.microsoft.com/office/drawing/2010/main" Requires="a14">
      <xdr:twoCellAnchor>
        <xdr:from>
          <xdr:col>20</xdr:col>
          <xdr:colOff>438150</xdr:colOff>
          <xdr:row>10</xdr:row>
          <xdr:rowOff>9525</xdr:rowOff>
        </xdr:from>
        <xdr:to>
          <xdr:col>22</xdr:col>
          <xdr:colOff>85725</xdr:colOff>
          <xdr:row>11</xdr:row>
          <xdr:rowOff>114300</xdr:rowOff>
        </xdr:to>
        <xdr:sp macro="" textlink="">
          <xdr:nvSpPr>
            <xdr:cNvPr id="2184" name="Button 136" hidden="1">
              <a:extLst>
                <a:ext uri="{63B3BB69-23CF-44E3-9099-C40C66FF867C}">
                  <a14:compatExt spid="_x0000_s2184"/>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200" b="1" i="0" u="none" strike="noStrike" baseline="0">
                  <a:solidFill>
                    <a:srgbClr val="000000"/>
                  </a:solidFill>
                  <a:latin typeface="Calibri"/>
                  <a:cs typeface="Calibri"/>
                </a:rPr>
                <a:t>Macro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542925</xdr:colOff>
          <xdr:row>12</xdr:row>
          <xdr:rowOff>85725</xdr:rowOff>
        </xdr:from>
        <xdr:to>
          <xdr:col>21</xdr:col>
          <xdr:colOff>581025</xdr:colOff>
          <xdr:row>13</xdr:row>
          <xdr:rowOff>152400</xdr:rowOff>
        </xdr:to>
        <xdr:sp macro="" textlink="">
          <xdr:nvSpPr>
            <xdr:cNvPr id="2185" name="Button 137" hidden="1">
              <a:extLst>
                <a:ext uri="{63B3BB69-23CF-44E3-9099-C40C66FF867C}">
                  <a14:compatExt spid="_x0000_s2185"/>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Macro 3</a:t>
              </a:r>
            </a:p>
          </xdr:txBody>
        </xdr:sp>
        <xdr:clientData fPrintsWithSheet="0"/>
      </xdr:twoCellAnchor>
    </mc:Choice>
    <mc:Fallback/>
  </mc:AlternateContent>
  <xdr:twoCellAnchor>
    <xdr:from>
      <xdr:col>15</xdr:col>
      <xdr:colOff>464343</xdr:colOff>
      <xdr:row>37</xdr:row>
      <xdr:rowOff>104775</xdr:rowOff>
    </xdr:from>
    <xdr:to>
      <xdr:col>16</xdr:col>
      <xdr:colOff>409573</xdr:colOff>
      <xdr:row>39</xdr:row>
      <xdr:rowOff>0</xdr:rowOff>
    </xdr:to>
    <xdr:sp macro="" textlink="">
      <xdr:nvSpPr>
        <xdr:cNvPr id="39" name="Line 89"/>
        <xdr:cNvSpPr>
          <a:spLocks noChangeShapeType="1"/>
        </xdr:cNvSpPr>
      </xdr:nvSpPr>
      <xdr:spPr bwMode="auto">
        <a:xfrm flipH="1">
          <a:off x="8751093" y="7403306"/>
          <a:ext cx="552449" cy="276225"/>
        </a:xfrm>
        <a:prstGeom prst="line">
          <a:avLst/>
        </a:prstGeom>
        <a:noFill/>
        <a:ln w="9525">
          <a:solidFill>
            <a:srgbClr xmlns:mc="http://schemas.openxmlformats.org/markup-compatibility/2006" xmlns:a14="http://schemas.microsoft.com/office/drawing/2010/main" val="FFFFFF" mc:Ignorable="a14" a14:legacySpreadsheetColorIndex="9"/>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0</xdr:colOff>
      <xdr:row>11</xdr:row>
      <xdr:rowOff>200024</xdr:rowOff>
    </xdr:from>
    <xdr:to>
      <xdr:col>14</xdr:col>
      <xdr:colOff>531464</xdr:colOff>
      <xdr:row>28</xdr:row>
      <xdr:rowOff>97789</xdr:rowOff>
    </xdr:to>
    <xdr:pic>
      <xdr:nvPicPr>
        <xdr:cNvPr id="4" name="Picture 27" descr="\\clh-dfs\CORELAB\PetServ\Res-Geo\TGentzis\VRo measurements\372-12\7.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7400" y="2495549"/>
          <a:ext cx="2360264" cy="3145790"/>
        </a:xfrm>
        <a:prstGeom prst="rect">
          <a:avLst/>
        </a:prstGeom>
        <a:noFill/>
        <a:ln>
          <a:solidFill>
            <a:schemeClr val="tx1"/>
          </a:solidFill>
          <a:prstDash val="soli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11</xdr:row>
      <xdr:rowOff>200024</xdr:rowOff>
    </xdr:from>
    <xdr:to>
      <xdr:col>18</xdr:col>
      <xdr:colOff>531464</xdr:colOff>
      <xdr:row>28</xdr:row>
      <xdr:rowOff>97789</xdr:rowOff>
    </xdr:to>
    <xdr:pic>
      <xdr:nvPicPr>
        <xdr:cNvPr id="5" name="Picture 28" descr="\\clh-dfs\CORELAB\PetServ\Res-Geo\TGentzis\VRo measurements\372-12\11.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05800" y="2495549"/>
          <a:ext cx="2360264" cy="3145790"/>
        </a:xfrm>
        <a:prstGeom prst="rect">
          <a:avLst/>
        </a:prstGeom>
        <a:noFill/>
        <a:ln>
          <a:solidFill>
            <a:schemeClr val="tx1"/>
          </a:solidFill>
          <a:prstDash val="soli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28</xdr:row>
      <xdr:rowOff>190499</xdr:rowOff>
    </xdr:from>
    <xdr:to>
      <xdr:col>14</xdr:col>
      <xdr:colOff>531464</xdr:colOff>
      <xdr:row>45</xdr:row>
      <xdr:rowOff>78739</xdr:rowOff>
    </xdr:to>
    <xdr:pic>
      <xdr:nvPicPr>
        <xdr:cNvPr id="6" name="Picture 29" descr="\\clh-dfs\CORELAB\PetServ\Res-Geo\TGentzis\VRo measurements\372-12\9.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67400" y="5734049"/>
          <a:ext cx="2360264" cy="3145790"/>
        </a:xfrm>
        <a:prstGeom prst="rect">
          <a:avLst/>
        </a:prstGeom>
        <a:noFill/>
        <a:ln>
          <a:solidFill>
            <a:schemeClr val="tx1"/>
          </a:solidFill>
          <a:prstDash val="soli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28</xdr:row>
      <xdr:rowOff>190499</xdr:rowOff>
    </xdr:from>
    <xdr:to>
      <xdr:col>18</xdr:col>
      <xdr:colOff>531464</xdr:colOff>
      <xdr:row>45</xdr:row>
      <xdr:rowOff>78739</xdr:rowOff>
    </xdr:to>
    <xdr:pic>
      <xdr:nvPicPr>
        <xdr:cNvPr id="7" name="Picture 30" descr="\\clh-dfs\CORELAB\PetServ\Res-Geo\TGentzis\VRo measurements\372-12\2.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305800" y="5734049"/>
          <a:ext cx="2360264" cy="3145790"/>
        </a:xfrm>
        <a:prstGeom prst="rect">
          <a:avLst/>
        </a:prstGeom>
        <a:noFill/>
        <a:ln>
          <a:solidFill>
            <a:schemeClr val="tx1"/>
          </a:solidFill>
          <a:prstDash val="soli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390525</xdr:colOff>
      <xdr:row>0</xdr:row>
      <xdr:rowOff>104775</xdr:rowOff>
    </xdr:from>
    <xdr:to>
      <xdr:col>18</xdr:col>
      <xdr:colOff>523875</xdr:colOff>
      <xdr:row>4</xdr:row>
      <xdr:rowOff>66675</xdr:rowOff>
    </xdr:to>
    <xdr:pic>
      <xdr:nvPicPr>
        <xdr:cNvPr id="49196" name="Picture 3" descr="CL Logo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915525" y="104775"/>
          <a:ext cx="74295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419100</xdr:colOff>
      <xdr:row>11</xdr:row>
      <xdr:rowOff>66675</xdr:rowOff>
    </xdr:from>
    <xdr:to>
      <xdr:col>15</xdr:col>
      <xdr:colOff>276225</xdr:colOff>
      <xdr:row>12</xdr:row>
      <xdr:rowOff>152400</xdr:rowOff>
    </xdr:to>
    <xdr:grpSp>
      <xdr:nvGrpSpPr>
        <xdr:cNvPr id="49197" name="Group 2"/>
        <xdr:cNvGrpSpPr>
          <a:grpSpLocks/>
        </xdr:cNvGrpSpPr>
      </xdr:nvGrpSpPr>
      <xdr:grpSpPr bwMode="auto">
        <a:xfrm>
          <a:off x="8122444" y="2376488"/>
          <a:ext cx="464344" cy="288131"/>
          <a:chOff x="863" y="870"/>
          <a:chExt cx="49" cy="30"/>
        </a:xfrm>
      </xdr:grpSpPr>
      <xdr:grpSp>
        <xdr:nvGrpSpPr>
          <xdr:cNvPr id="49220" name="Group 3"/>
          <xdr:cNvGrpSpPr>
            <a:grpSpLocks/>
          </xdr:cNvGrpSpPr>
        </xdr:nvGrpSpPr>
        <xdr:grpSpPr bwMode="auto">
          <a:xfrm>
            <a:off x="866" y="870"/>
            <a:ext cx="40" cy="9"/>
            <a:chOff x="866" y="870"/>
            <a:chExt cx="40" cy="9"/>
          </a:xfrm>
        </xdr:grpSpPr>
        <xdr:sp macro="" textlink="">
          <xdr:nvSpPr>
            <xdr:cNvPr id="49222" name="Line 4"/>
            <xdr:cNvSpPr>
              <a:spLocks noChangeShapeType="1"/>
            </xdr:cNvSpPr>
          </xdr:nvSpPr>
          <xdr:spPr bwMode="auto">
            <a:xfrm>
              <a:off x="887" y="873"/>
              <a:ext cx="0" cy="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49223" name="Line 5"/>
            <xdr:cNvSpPr>
              <a:spLocks noChangeShapeType="1"/>
            </xdr:cNvSpPr>
          </xdr:nvSpPr>
          <xdr:spPr bwMode="auto">
            <a:xfrm>
              <a:off x="866" y="870"/>
              <a:ext cx="0" cy="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49224" name="Line 6"/>
            <xdr:cNvSpPr>
              <a:spLocks noChangeShapeType="1"/>
            </xdr:cNvSpPr>
          </xdr:nvSpPr>
          <xdr:spPr bwMode="auto">
            <a:xfrm>
              <a:off x="887" y="879"/>
              <a:ext cx="1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sp macro="" textlink="">
        <xdr:nvSpPr>
          <xdr:cNvPr id="49159" name="Text Box 7"/>
          <xdr:cNvSpPr txBox="1">
            <a:spLocks noChangeArrowheads="1"/>
          </xdr:cNvSpPr>
        </xdr:nvSpPr>
        <xdr:spPr bwMode="auto">
          <a:xfrm>
            <a:off x="863" y="876"/>
            <a:ext cx="49" cy="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US" sz="1200" b="0" i="0" u="none" strike="noStrike" baseline="0">
                <a:solidFill>
                  <a:srgbClr val="000000"/>
                </a:solidFill>
                <a:latin typeface="Calibri"/>
                <a:cs typeface="Calibri"/>
              </a:rPr>
              <a:t> microns um</a:t>
            </a:r>
            <a:endParaRPr lang="en-US"/>
          </a:p>
        </xdr:txBody>
      </xdr:sp>
    </xdr:grpSp>
    <xdr:clientData/>
  </xdr:twoCellAnchor>
  <xdr:twoCellAnchor>
    <xdr:from>
      <xdr:col>14</xdr:col>
      <xdr:colOff>457200</xdr:colOff>
      <xdr:row>11</xdr:row>
      <xdr:rowOff>152400</xdr:rowOff>
    </xdr:from>
    <xdr:to>
      <xdr:col>15</xdr:col>
      <xdr:colOff>28575</xdr:colOff>
      <xdr:row>11</xdr:row>
      <xdr:rowOff>152400</xdr:rowOff>
    </xdr:to>
    <xdr:sp macro="" textlink="">
      <xdr:nvSpPr>
        <xdr:cNvPr id="49198" name="Line 8"/>
        <xdr:cNvSpPr>
          <a:spLocks noChangeShapeType="1"/>
        </xdr:cNvSpPr>
      </xdr:nvSpPr>
      <xdr:spPr bwMode="auto">
        <a:xfrm>
          <a:off x="8153400" y="2447925"/>
          <a:ext cx="1809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228600</xdr:colOff>
      <xdr:row>11</xdr:row>
      <xdr:rowOff>66675</xdr:rowOff>
    </xdr:from>
    <xdr:to>
      <xdr:col>15</xdr:col>
      <xdr:colOff>228600</xdr:colOff>
      <xdr:row>11</xdr:row>
      <xdr:rowOff>152400</xdr:rowOff>
    </xdr:to>
    <xdr:sp macro="" textlink="">
      <xdr:nvSpPr>
        <xdr:cNvPr id="49199" name="Line 9"/>
        <xdr:cNvSpPr>
          <a:spLocks noChangeShapeType="1"/>
        </xdr:cNvSpPr>
      </xdr:nvSpPr>
      <xdr:spPr bwMode="auto">
        <a:xfrm>
          <a:off x="8534400" y="2362200"/>
          <a:ext cx="0" cy="857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584201</xdr:colOff>
      <xdr:row>20</xdr:row>
      <xdr:rowOff>53974</xdr:rowOff>
    </xdr:from>
    <xdr:to>
      <xdr:col>12</xdr:col>
      <xdr:colOff>571501</xdr:colOff>
      <xdr:row>21</xdr:row>
      <xdr:rowOff>76199</xdr:rowOff>
    </xdr:to>
    <xdr:sp macro="" textlink="">
      <xdr:nvSpPr>
        <xdr:cNvPr id="49200" name="Line 12"/>
        <xdr:cNvSpPr>
          <a:spLocks noChangeShapeType="1"/>
        </xdr:cNvSpPr>
      </xdr:nvSpPr>
      <xdr:spPr bwMode="auto">
        <a:xfrm flipH="1">
          <a:off x="6477001" y="4105274"/>
          <a:ext cx="596900" cy="212725"/>
        </a:xfrm>
        <a:prstGeom prst="line">
          <a:avLst/>
        </a:prstGeom>
        <a:noFill/>
        <a:ln w="9525">
          <a:solidFill>
            <a:srgbClr xmlns:mc="http://schemas.openxmlformats.org/markup-compatibility/2006" xmlns:a14="http://schemas.microsoft.com/office/drawing/2010/main" val="FFFFFF" mc:Ignorable="a14" a14:legacySpreadsheetColorIndex="9"/>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495300</xdr:colOff>
      <xdr:row>17</xdr:row>
      <xdr:rowOff>83344</xdr:rowOff>
    </xdr:from>
    <xdr:to>
      <xdr:col>17</xdr:col>
      <xdr:colOff>119063</xdr:colOff>
      <xdr:row>20</xdr:row>
      <xdr:rowOff>38100</xdr:rowOff>
    </xdr:to>
    <xdr:sp macro="" textlink="">
      <xdr:nvSpPr>
        <xdr:cNvPr id="49203" name="Line 16"/>
        <xdr:cNvSpPr>
          <a:spLocks noChangeShapeType="1"/>
        </xdr:cNvSpPr>
      </xdr:nvSpPr>
      <xdr:spPr bwMode="auto">
        <a:xfrm flipV="1">
          <a:off x="9413081" y="3548063"/>
          <a:ext cx="230982" cy="526256"/>
        </a:xfrm>
        <a:prstGeom prst="line">
          <a:avLst/>
        </a:prstGeom>
        <a:noFill/>
        <a:ln w="9525">
          <a:solidFill>
            <a:srgbClr xmlns:mc="http://schemas.openxmlformats.org/markup-compatibility/2006" xmlns:a14="http://schemas.microsoft.com/office/drawing/2010/main" val="FFFFFF" mc:Ignorable="a14" a14:legacySpreadsheetColorIndex="9"/>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228599</xdr:colOff>
      <xdr:row>37</xdr:row>
      <xdr:rowOff>34924</xdr:rowOff>
    </xdr:from>
    <xdr:to>
      <xdr:col>16</xdr:col>
      <xdr:colOff>574674</xdr:colOff>
      <xdr:row>39</xdr:row>
      <xdr:rowOff>165100</xdr:rowOff>
    </xdr:to>
    <xdr:sp macro="" textlink="">
      <xdr:nvSpPr>
        <xdr:cNvPr id="49204" name="Line 18"/>
        <xdr:cNvSpPr>
          <a:spLocks noChangeShapeType="1"/>
        </xdr:cNvSpPr>
      </xdr:nvSpPr>
      <xdr:spPr bwMode="auto">
        <a:xfrm flipH="1">
          <a:off x="9169399" y="7350124"/>
          <a:ext cx="346075" cy="511176"/>
        </a:xfrm>
        <a:prstGeom prst="line">
          <a:avLst/>
        </a:prstGeom>
        <a:noFill/>
        <a:ln w="9525">
          <a:solidFill>
            <a:srgbClr xmlns:mc="http://schemas.openxmlformats.org/markup-compatibility/2006" xmlns:a14="http://schemas.microsoft.com/office/drawing/2010/main" val="FFFFFF" mc:Ignorable="a14" a14:legacySpreadsheetColorIndex="9"/>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xdr:col>
      <xdr:colOff>462757</xdr:colOff>
      <xdr:row>16</xdr:row>
      <xdr:rowOff>80962</xdr:rowOff>
    </xdr:from>
    <xdr:to>
      <xdr:col>13</xdr:col>
      <xdr:colOff>53182</xdr:colOff>
      <xdr:row>17</xdr:row>
      <xdr:rowOff>80962</xdr:rowOff>
    </xdr:to>
    <xdr:sp macro="" textlink="">
      <xdr:nvSpPr>
        <xdr:cNvPr id="49171" name="Text Box 19"/>
        <xdr:cNvSpPr txBox="1">
          <a:spLocks noChangeArrowheads="1"/>
        </xdr:cNvSpPr>
      </xdr:nvSpPr>
      <xdr:spPr bwMode="auto">
        <a:xfrm>
          <a:off x="6951663" y="3355181"/>
          <a:ext cx="197644" cy="190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100" b="0" i="0" u="none" strike="noStrike" baseline="0">
              <a:solidFill>
                <a:srgbClr val="000000"/>
              </a:solidFill>
              <a:latin typeface="Calibri"/>
              <a:cs typeface="Calibri"/>
            </a:rPr>
            <a:t> P</a:t>
          </a:r>
          <a:endParaRPr lang="en-US"/>
        </a:p>
      </xdr:txBody>
    </xdr:sp>
    <xdr:clientData/>
  </xdr:twoCellAnchor>
  <xdr:twoCellAnchor>
    <xdr:from>
      <xdr:col>11</xdr:col>
      <xdr:colOff>170656</xdr:colOff>
      <xdr:row>41</xdr:row>
      <xdr:rowOff>169069</xdr:rowOff>
    </xdr:from>
    <xdr:to>
      <xdr:col>11</xdr:col>
      <xdr:colOff>380206</xdr:colOff>
      <xdr:row>42</xdr:row>
      <xdr:rowOff>159544</xdr:rowOff>
    </xdr:to>
    <xdr:sp macro="" textlink="">
      <xdr:nvSpPr>
        <xdr:cNvPr id="49173" name="Text Box 21"/>
        <xdr:cNvSpPr txBox="1">
          <a:spLocks noChangeArrowheads="1"/>
        </xdr:cNvSpPr>
      </xdr:nvSpPr>
      <xdr:spPr bwMode="auto">
        <a:xfrm>
          <a:off x="6052344" y="8229600"/>
          <a:ext cx="209550"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100" b="0" i="0" u="none" strike="noStrike" baseline="0">
              <a:solidFill>
                <a:srgbClr val="000000"/>
              </a:solidFill>
              <a:latin typeface="Calibri"/>
              <a:cs typeface="Calibri"/>
            </a:rPr>
            <a:t> P</a:t>
          </a:r>
          <a:endParaRPr lang="en-US"/>
        </a:p>
      </xdr:txBody>
    </xdr:sp>
    <xdr:clientData/>
  </xdr:twoCellAnchor>
  <xdr:twoCellAnchor>
    <xdr:from>
      <xdr:col>12</xdr:col>
      <xdr:colOff>440532</xdr:colOff>
      <xdr:row>37</xdr:row>
      <xdr:rowOff>28574</xdr:rowOff>
    </xdr:from>
    <xdr:to>
      <xdr:col>12</xdr:col>
      <xdr:colOff>571499</xdr:colOff>
      <xdr:row>40</xdr:row>
      <xdr:rowOff>35719</xdr:rowOff>
    </xdr:to>
    <xdr:sp macro="" textlink="">
      <xdr:nvSpPr>
        <xdr:cNvPr id="49207" name="Line 22"/>
        <xdr:cNvSpPr>
          <a:spLocks noChangeShapeType="1"/>
        </xdr:cNvSpPr>
      </xdr:nvSpPr>
      <xdr:spPr bwMode="auto">
        <a:xfrm flipH="1">
          <a:off x="6929438" y="7327105"/>
          <a:ext cx="130967" cy="578645"/>
        </a:xfrm>
        <a:prstGeom prst="line">
          <a:avLst/>
        </a:prstGeom>
        <a:noFill/>
        <a:ln w="9525">
          <a:solidFill>
            <a:srgbClr xmlns:mc="http://schemas.openxmlformats.org/markup-compatibility/2006" xmlns:a14="http://schemas.microsoft.com/office/drawing/2010/main" val="FFFFFF" mc:Ignorable="a14" a14:legacySpreadsheetColorIndex="9"/>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429419</xdr:colOff>
      <xdr:row>42</xdr:row>
      <xdr:rowOff>108744</xdr:rowOff>
    </xdr:from>
    <xdr:to>
      <xdr:col>14</xdr:col>
      <xdr:colOff>31750</xdr:colOff>
      <xdr:row>43</xdr:row>
      <xdr:rowOff>99219</xdr:rowOff>
    </xdr:to>
    <xdr:sp macro="" textlink="">
      <xdr:nvSpPr>
        <xdr:cNvPr id="49175" name="Text Box 23"/>
        <xdr:cNvSpPr txBox="1">
          <a:spLocks noChangeArrowheads="1"/>
        </xdr:cNvSpPr>
      </xdr:nvSpPr>
      <xdr:spPr bwMode="auto">
        <a:xfrm>
          <a:off x="7525544" y="8359775"/>
          <a:ext cx="209550"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100" b="0" i="0" u="none" strike="noStrike" baseline="0">
              <a:solidFill>
                <a:srgbClr val="000000"/>
              </a:solidFill>
              <a:latin typeface="Calibri"/>
              <a:cs typeface="Calibri"/>
            </a:rPr>
            <a:t> C</a:t>
          </a:r>
          <a:endParaRPr lang="en-US"/>
        </a:p>
      </xdr:txBody>
    </xdr:sp>
    <xdr:clientData/>
  </xdr:twoCellAnchor>
  <mc:AlternateContent xmlns:mc="http://schemas.openxmlformats.org/markup-compatibility/2006">
    <mc:Choice xmlns:a14="http://schemas.microsoft.com/office/drawing/2010/main" Requires="a14">
      <xdr:twoCellAnchor>
        <xdr:from>
          <xdr:col>20</xdr:col>
          <xdr:colOff>457200</xdr:colOff>
          <xdr:row>14</xdr:row>
          <xdr:rowOff>47625</xdr:rowOff>
        </xdr:from>
        <xdr:to>
          <xdr:col>22</xdr:col>
          <xdr:colOff>114300</xdr:colOff>
          <xdr:row>15</xdr:row>
          <xdr:rowOff>76200</xdr:rowOff>
        </xdr:to>
        <xdr:sp macro="" textlink="">
          <xdr:nvSpPr>
            <xdr:cNvPr id="49176" name="Button 24" hidden="1">
              <a:extLst>
                <a:ext uri="{63B3BB69-23CF-44E3-9099-C40C66FF867C}">
                  <a14:compatExt spid="_x0000_s49176"/>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1" i="0" u="none" strike="noStrike" baseline="0">
                  <a:solidFill>
                    <a:srgbClr val="000000"/>
                  </a:solidFill>
                  <a:latin typeface="Arial"/>
                  <a:cs typeface="Arial"/>
                </a:rPr>
                <a:t>RUN macro</a:t>
              </a:r>
            </a:p>
          </xdr:txBody>
        </xdr:sp>
        <xdr:clientData fPrintsWithSheet="0"/>
      </xdr:twoCellAnchor>
    </mc:Choice>
    <mc:Fallback/>
  </mc:AlternateContent>
  <xdr:twoCellAnchor>
    <xdr:from>
      <xdr:col>11</xdr:col>
      <xdr:colOff>66675</xdr:colOff>
      <xdr:row>12</xdr:row>
      <xdr:rowOff>85725</xdr:rowOff>
    </xdr:from>
    <xdr:to>
      <xdr:col>11</xdr:col>
      <xdr:colOff>266700</xdr:colOff>
      <xdr:row>13</xdr:row>
      <xdr:rowOff>180975</xdr:rowOff>
    </xdr:to>
    <xdr:sp macro="" textlink="">
      <xdr:nvSpPr>
        <xdr:cNvPr id="49177" name="Text Box 25"/>
        <xdr:cNvSpPr txBox="1">
          <a:spLocks noChangeArrowheads="1"/>
        </xdr:cNvSpPr>
      </xdr:nvSpPr>
      <xdr:spPr bwMode="auto">
        <a:xfrm>
          <a:off x="5934075" y="2581275"/>
          <a:ext cx="200025" cy="2857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6576" rIns="0" bIns="0" anchor="t" upright="1"/>
        <a:lstStyle/>
        <a:p>
          <a:pPr algn="l" rtl="0">
            <a:defRPr sz="1000"/>
          </a:pPr>
          <a:r>
            <a:rPr lang="en-US" sz="1600" b="1" i="0" u="none" strike="noStrike" baseline="0">
              <a:solidFill>
                <a:srgbClr val="000000"/>
              </a:solidFill>
              <a:latin typeface="Calibri"/>
              <a:cs typeface="Calibri"/>
            </a:rPr>
            <a:t>A</a:t>
          </a:r>
          <a:endParaRPr lang="en-US"/>
        </a:p>
      </xdr:txBody>
    </xdr:sp>
    <xdr:clientData/>
  </xdr:twoCellAnchor>
  <xdr:twoCellAnchor>
    <xdr:from>
      <xdr:col>11</xdr:col>
      <xdr:colOff>104775</xdr:colOff>
      <xdr:row>29</xdr:row>
      <xdr:rowOff>114300</xdr:rowOff>
    </xdr:from>
    <xdr:to>
      <xdr:col>11</xdr:col>
      <xdr:colOff>304800</xdr:colOff>
      <xdr:row>31</xdr:row>
      <xdr:rowOff>19050</xdr:rowOff>
    </xdr:to>
    <xdr:sp macro="" textlink="">
      <xdr:nvSpPr>
        <xdr:cNvPr id="49178" name="Text Box 26"/>
        <xdr:cNvSpPr txBox="1">
          <a:spLocks noChangeArrowheads="1"/>
        </xdr:cNvSpPr>
      </xdr:nvSpPr>
      <xdr:spPr bwMode="auto">
        <a:xfrm>
          <a:off x="5972175" y="5848350"/>
          <a:ext cx="200025" cy="2857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6576" rIns="0" bIns="0" anchor="t" upright="1"/>
        <a:lstStyle/>
        <a:p>
          <a:pPr algn="l" rtl="0">
            <a:defRPr sz="1000"/>
          </a:pPr>
          <a:r>
            <a:rPr lang="en-US" sz="1600" b="1" i="0" u="none" strike="noStrike" baseline="0">
              <a:solidFill>
                <a:srgbClr val="000000"/>
              </a:solidFill>
              <a:latin typeface="Calibri"/>
              <a:cs typeface="Calibri"/>
            </a:rPr>
            <a:t>C</a:t>
          </a:r>
          <a:endParaRPr lang="en-US"/>
        </a:p>
      </xdr:txBody>
    </xdr:sp>
    <xdr:clientData/>
  </xdr:twoCellAnchor>
  <xdr:twoCellAnchor>
    <xdr:from>
      <xdr:col>15</xdr:col>
      <xdr:colOff>85725</xdr:colOff>
      <xdr:row>29</xdr:row>
      <xdr:rowOff>85725</xdr:rowOff>
    </xdr:from>
    <xdr:to>
      <xdr:col>15</xdr:col>
      <xdr:colOff>285750</xdr:colOff>
      <xdr:row>30</xdr:row>
      <xdr:rowOff>180975</xdr:rowOff>
    </xdr:to>
    <xdr:sp macro="" textlink="">
      <xdr:nvSpPr>
        <xdr:cNvPr id="49179" name="Text Box 27"/>
        <xdr:cNvSpPr txBox="1">
          <a:spLocks noChangeArrowheads="1"/>
        </xdr:cNvSpPr>
      </xdr:nvSpPr>
      <xdr:spPr bwMode="auto">
        <a:xfrm>
          <a:off x="8391525" y="5819775"/>
          <a:ext cx="200025" cy="2857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6576" rIns="0" bIns="0" anchor="t" upright="1"/>
        <a:lstStyle/>
        <a:p>
          <a:pPr algn="l" rtl="0">
            <a:defRPr sz="1000"/>
          </a:pPr>
          <a:r>
            <a:rPr lang="en-US" sz="1600" b="1" i="0" u="none" strike="noStrike" baseline="0">
              <a:solidFill>
                <a:srgbClr val="000000"/>
              </a:solidFill>
              <a:latin typeface="Calibri"/>
              <a:cs typeface="Calibri"/>
            </a:rPr>
            <a:t>D</a:t>
          </a:r>
          <a:endParaRPr lang="en-US"/>
        </a:p>
      </xdr:txBody>
    </xdr:sp>
    <xdr:clientData/>
  </xdr:twoCellAnchor>
  <xdr:twoCellAnchor>
    <xdr:from>
      <xdr:col>15</xdr:col>
      <xdr:colOff>85725</xdr:colOff>
      <xdr:row>12</xdr:row>
      <xdr:rowOff>104775</xdr:rowOff>
    </xdr:from>
    <xdr:to>
      <xdr:col>15</xdr:col>
      <xdr:colOff>285750</xdr:colOff>
      <xdr:row>14</xdr:row>
      <xdr:rowOff>9525</xdr:rowOff>
    </xdr:to>
    <xdr:sp macro="" textlink="">
      <xdr:nvSpPr>
        <xdr:cNvPr id="49180" name="Text Box 28"/>
        <xdr:cNvSpPr txBox="1">
          <a:spLocks noChangeArrowheads="1"/>
        </xdr:cNvSpPr>
      </xdr:nvSpPr>
      <xdr:spPr bwMode="auto">
        <a:xfrm>
          <a:off x="8391525" y="2600325"/>
          <a:ext cx="200025" cy="2857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6576" rIns="0" bIns="0" anchor="t" upright="1"/>
        <a:lstStyle/>
        <a:p>
          <a:pPr algn="l" rtl="0">
            <a:defRPr sz="1000"/>
          </a:pPr>
          <a:r>
            <a:rPr lang="en-US" sz="1600" b="1" i="0" u="none" strike="noStrike" baseline="0">
              <a:solidFill>
                <a:srgbClr val="000000"/>
              </a:solidFill>
              <a:latin typeface="Calibri"/>
              <a:cs typeface="Calibri"/>
            </a:rPr>
            <a:t>B</a:t>
          </a:r>
          <a:endParaRPr lang="en-US"/>
        </a:p>
      </xdr:txBody>
    </xdr:sp>
    <xdr:clientData/>
  </xdr:twoCellAnchor>
  <xdr:twoCellAnchor>
    <xdr:from>
      <xdr:col>0</xdr:col>
      <xdr:colOff>9525</xdr:colOff>
      <xdr:row>39</xdr:row>
      <xdr:rowOff>180975</xdr:rowOff>
    </xdr:from>
    <xdr:to>
      <xdr:col>10</xdr:col>
      <xdr:colOff>600075</xdr:colOff>
      <xdr:row>45</xdr:row>
      <xdr:rowOff>66675</xdr:rowOff>
    </xdr:to>
    <xdr:sp macro="" textlink="">
      <xdr:nvSpPr>
        <xdr:cNvPr id="49181" name="Text Box 29"/>
        <xdr:cNvSpPr txBox="1">
          <a:spLocks noChangeArrowheads="1"/>
        </xdr:cNvSpPr>
      </xdr:nvSpPr>
      <xdr:spPr bwMode="auto">
        <a:xfrm>
          <a:off x="9525" y="7839075"/>
          <a:ext cx="5848350" cy="10287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7432" rIns="0" bIns="0" anchor="t" upright="1"/>
        <a:lstStyle/>
        <a:p>
          <a:pPr algn="l" rtl="0">
            <a:defRPr sz="1000"/>
          </a:pPr>
          <a:r>
            <a:rPr lang="en-US" sz="1200" b="1" i="0" u="none" strike="noStrike" baseline="0">
              <a:solidFill>
                <a:srgbClr val="000000"/>
              </a:solidFill>
              <a:latin typeface="Arial"/>
              <a:cs typeface="Arial"/>
            </a:rPr>
            <a:t>Photo Captions</a:t>
          </a:r>
          <a:r>
            <a:rPr lang="en-US" sz="1200" b="0" i="0" u="none" strike="noStrike" baseline="0">
              <a:solidFill>
                <a:srgbClr val="000000"/>
              </a:solidFill>
              <a:latin typeface="Arial"/>
              <a:cs typeface="Arial"/>
            </a:rPr>
            <a:t>:</a:t>
          </a:r>
        </a:p>
        <a:p>
          <a:pPr algn="l" rtl="0">
            <a:defRPr sz="1000"/>
          </a:pPr>
          <a:r>
            <a:rPr lang="en-US" sz="1200" b="0" i="0" u="none" strike="noStrike" baseline="0">
              <a:solidFill>
                <a:srgbClr val="000000"/>
              </a:solidFill>
              <a:latin typeface="Arial"/>
              <a:cs typeface="Arial"/>
            </a:rPr>
            <a:t>(A) An elongate primary kerogen (Kgn) fragment. Its mean Ro,ran is 0.94%.</a:t>
          </a:r>
        </a:p>
        <a:p>
          <a:pPr algn="l" rtl="0">
            <a:defRPr sz="1000"/>
          </a:pPr>
          <a:r>
            <a:rPr lang="en-US" sz="1200" b="0" i="0" u="none" strike="noStrike" baseline="0">
              <a:solidFill>
                <a:srgbClr val="000000"/>
              </a:solidFill>
              <a:latin typeface="Arial"/>
              <a:cs typeface="Arial"/>
            </a:rPr>
            <a:t>(B) Primary kerogen (Kgn) having mean Ro,ran of 1.06%.</a:t>
          </a:r>
        </a:p>
        <a:p>
          <a:pPr algn="l" rtl="0">
            <a:defRPr sz="1000"/>
          </a:pPr>
          <a:r>
            <a:rPr lang="en-US" sz="1200" b="0" i="0" u="none" strike="noStrike" baseline="0">
              <a:solidFill>
                <a:srgbClr val="000000"/>
              </a:solidFill>
              <a:latin typeface="Arial"/>
              <a:cs typeface="Arial"/>
            </a:rPr>
            <a:t>(C) Primary kerogen (Kgn) with mean Ro,ran of 1.09%.                         C=Carbonate.</a:t>
          </a:r>
        </a:p>
        <a:p>
          <a:pPr algn="l" rtl="0">
            <a:defRPr sz="1000"/>
          </a:pPr>
          <a:r>
            <a:rPr lang="en-US" sz="1200" b="0" i="0" u="none" strike="noStrike" baseline="0">
              <a:solidFill>
                <a:srgbClr val="000000"/>
              </a:solidFill>
              <a:latin typeface="Arial"/>
              <a:cs typeface="Arial"/>
            </a:rPr>
            <a:t>(D) Same as in (C). The mean Ro,ran of this particle is 0.995%.                  P=Pyrite.</a:t>
          </a:r>
          <a:endParaRPr lang="en-US"/>
        </a:p>
      </xdr:txBody>
    </xdr:sp>
    <xdr:clientData/>
  </xdr:twoCellAnchor>
  <xdr:twoCellAnchor>
    <xdr:from>
      <xdr:col>0</xdr:col>
      <xdr:colOff>9525</xdr:colOff>
      <xdr:row>32</xdr:row>
      <xdr:rowOff>0</xdr:rowOff>
    </xdr:from>
    <xdr:to>
      <xdr:col>10</xdr:col>
      <xdr:colOff>600075</xdr:colOff>
      <xdr:row>39</xdr:row>
      <xdr:rowOff>180975</xdr:rowOff>
    </xdr:to>
    <xdr:sp macro="" textlink="">
      <xdr:nvSpPr>
        <xdr:cNvPr id="49182" name="Text Box 30"/>
        <xdr:cNvSpPr txBox="1">
          <a:spLocks noChangeArrowheads="1"/>
        </xdr:cNvSpPr>
      </xdr:nvSpPr>
      <xdr:spPr bwMode="auto">
        <a:xfrm>
          <a:off x="9525" y="6305550"/>
          <a:ext cx="5848350" cy="15335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7432" rIns="0" bIns="0" anchor="t" upright="1"/>
        <a:lstStyle/>
        <a:p>
          <a:pPr algn="l" rtl="0">
            <a:defRPr sz="1000"/>
          </a:pPr>
          <a:r>
            <a:rPr lang="en-US" sz="1200" b="1" i="0" u="none" strike="noStrike" baseline="0">
              <a:solidFill>
                <a:srgbClr val="000000"/>
              </a:solidFill>
              <a:latin typeface="Arial"/>
              <a:cs typeface="Arial"/>
            </a:rPr>
            <a:t>General Description</a:t>
          </a:r>
          <a:r>
            <a:rPr lang="en-US" sz="1200" b="0" i="0" u="none" strike="noStrike" baseline="0">
              <a:solidFill>
                <a:srgbClr val="000000"/>
              </a:solidFill>
              <a:latin typeface="Arial"/>
              <a:cs typeface="Arial"/>
            </a:rPr>
            <a:t>: The sample has a considerable carbonate and silicate content.  Organic matter consisst of primary kerogen. Some of the particles are wispy while otehrs are rectangular. Pyrite content is high. The primary kerogen has mean Ro,ran of 1.0%, which indicates that the organic matter is mature and at the exact boundary between the middle and upper stages of the oil window. </a:t>
          </a:r>
          <a:endParaRPr lang="en-US"/>
        </a:p>
      </xdr:txBody>
    </xdr:sp>
    <xdr:clientData/>
  </xdr:twoCellAnchor>
  <xdr:twoCellAnchor>
    <xdr:from>
      <xdr:col>0</xdr:col>
      <xdr:colOff>9525</xdr:colOff>
      <xdr:row>12</xdr:row>
      <xdr:rowOff>0</xdr:rowOff>
    </xdr:from>
    <xdr:to>
      <xdr:col>10</xdr:col>
      <xdr:colOff>600075</xdr:colOff>
      <xdr:row>32</xdr:row>
      <xdr:rowOff>0</xdr:rowOff>
    </xdr:to>
    <xdr:graphicFrame macro="">
      <xdr:nvGraphicFramePr>
        <xdr:cNvPr id="49215"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393700</xdr:colOff>
      <xdr:row>36</xdr:row>
      <xdr:rowOff>60325</xdr:rowOff>
    </xdr:from>
    <xdr:to>
      <xdr:col>17</xdr:col>
      <xdr:colOff>79375</xdr:colOff>
      <xdr:row>37</xdr:row>
      <xdr:rowOff>146050</xdr:rowOff>
    </xdr:to>
    <xdr:sp macro="" textlink="">
      <xdr:nvSpPr>
        <xdr:cNvPr id="49192" name="Text Box 40"/>
        <xdr:cNvSpPr txBox="1">
          <a:spLocks noChangeArrowheads="1"/>
        </xdr:cNvSpPr>
      </xdr:nvSpPr>
      <xdr:spPr bwMode="auto">
        <a:xfrm>
          <a:off x="9334500" y="7185025"/>
          <a:ext cx="295275" cy="2762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100" b="0" i="0" u="none" strike="noStrike" baseline="0">
              <a:solidFill>
                <a:srgbClr val="000000"/>
              </a:solidFill>
              <a:latin typeface="Calibri"/>
              <a:cs typeface="Calibri"/>
            </a:rPr>
            <a:t>Kgn</a:t>
          </a:r>
          <a:endParaRPr lang="en-US"/>
        </a:p>
      </xdr:txBody>
    </xdr:sp>
    <xdr:clientData/>
  </xdr:twoCellAnchor>
  <xdr:twoCellAnchor>
    <xdr:from>
      <xdr:col>12</xdr:col>
      <xdr:colOff>425450</xdr:colOff>
      <xdr:row>19</xdr:row>
      <xdr:rowOff>107950</xdr:rowOff>
    </xdr:from>
    <xdr:to>
      <xdr:col>13</xdr:col>
      <xdr:colOff>111125</xdr:colOff>
      <xdr:row>21</xdr:row>
      <xdr:rowOff>3175</xdr:rowOff>
    </xdr:to>
    <xdr:sp macro="" textlink="">
      <xdr:nvSpPr>
        <xdr:cNvPr id="49193" name="Text Box 41"/>
        <xdr:cNvSpPr txBox="1">
          <a:spLocks noChangeArrowheads="1"/>
        </xdr:cNvSpPr>
      </xdr:nvSpPr>
      <xdr:spPr bwMode="auto">
        <a:xfrm>
          <a:off x="6927850" y="3968750"/>
          <a:ext cx="295275" cy="2762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100" b="0" i="0" u="none" strike="noStrike" baseline="0">
              <a:solidFill>
                <a:srgbClr val="000000"/>
              </a:solidFill>
              <a:latin typeface="Calibri"/>
              <a:cs typeface="Calibri"/>
            </a:rPr>
            <a:t>Kgn</a:t>
          </a:r>
          <a:endParaRPr lang="en-US"/>
        </a:p>
      </xdr:txBody>
    </xdr:sp>
    <xdr:clientData/>
  </xdr:twoCellAnchor>
  <xdr:twoCellAnchor>
    <xdr:from>
      <xdr:col>16</xdr:col>
      <xdr:colOff>384175</xdr:colOff>
      <xdr:row>19</xdr:row>
      <xdr:rowOff>114300</xdr:rowOff>
    </xdr:from>
    <xdr:to>
      <xdr:col>17</xdr:col>
      <xdr:colOff>69850</xdr:colOff>
      <xdr:row>21</xdr:row>
      <xdr:rowOff>9525</xdr:rowOff>
    </xdr:to>
    <xdr:sp macro="" textlink="">
      <xdr:nvSpPr>
        <xdr:cNvPr id="49194" name="Text Box 42"/>
        <xdr:cNvSpPr txBox="1">
          <a:spLocks noChangeArrowheads="1"/>
        </xdr:cNvSpPr>
      </xdr:nvSpPr>
      <xdr:spPr bwMode="auto">
        <a:xfrm>
          <a:off x="9324975" y="3975100"/>
          <a:ext cx="295275" cy="2762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100" b="0" i="0" u="none" strike="noStrike" baseline="0">
              <a:solidFill>
                <a:srgbClr val="000000"/>
              </a:solidFill>
              <a:latin typeface="Calibri"/>
              <a:cs typeface="Calibri"/>
            </a:rPr>
            <a:t>Kgn</a:t>
          </a:r>
          <a:endParaRPr lang="en-US"/>
        </a:p>
      </xdr:txBody>
    </xdr:sp>
    <xdr:clientData/>
  </xdr:twoCellAnchor>
  <xdr:twoCellAnchor>
    <xdr:from>
      <xdr:col>12</xdr:col>
      <xdr:colOff>393700</xdr:colOff>
      <xdr:row>36</xdr:row>
      <xdr:rowOff>76200</xdr:rowOff>
    </xdr:from>
    <xdr:to>
      <xdr:col>13</xdr:col>
      <xdr:colOff>79375</xdr:colOff>
      <xdr:row>37</xdr:row>
      <xdr:rowOff>161925</xdr:rowOff>
    </xdr:to>
    <xdr:sp macro="" textlink="">
      <xdr:nvSpPr>
        <xdr:cNvPr id="49195" name="Text Box 43"/>
        <xdr:cNvSpPr txBox="1">
          <a:spLocks noChangeArrowheads="1"/>
        </xdr:cNvSpPr>
      </xdr:nvSpPr>
      <xdr:spPr bwMode="auto">
        <a:xfrm>
          <a:off x="6896100" y="7200900"/>
          <a:ext cx="295275" cy="2762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100" b="0" i="0" u="none" strike="noStrike" baseline="0">
              <a:solidFill>
                <a:srgbClr val="000000"/>
              </a:solidFill>
              <a:latin typeface="Calibri"/>
              <a:cs typeface="Calibri"/>
            </a:rPr>
            <a:t>Kgn</a:t>
          </a:r>
          <a:endParaRPr lang="en-US"/>
        </a:p>
      </xdr:txBody>
    </xdr:sp>
    <xdr:clientData/>
  </xdr:twoCellAnchor>
  <mc:AlternateContent xmlns:mc="http://schemas.openxmlformats.org/markup-compatibility/2006">
    <mc:Choice xmlns:a14="http://schemas.microsoft.com/office/drawing/2010/main" Requires="a14">
      <xdr:twoCellAnchor>
        <xdr:from>
          <xdr:col>20</xdr:col>
          <xdr:colOff>438150</xdr:colOff>
          <xdr:row>10</xdr:row>
          <xdr:rowOff>123825</xdr:rowOff>
        </xdr:from>
        <xdr:to>
          <xdr:col>22</xdr:col>
          <xdr:colOff>142875</xdr:colOff>
          <xdr:row>11</xdr:row>
          <xdr:rowOff>161925</xdr:rowOff>
        </xdr:to>
        <xdr:sp macro="" textlink="">
          <xdr:nvSpPr>
            <xdr:cNvPr id="2" name="Button 25" hidden="1">
              <a:extLst>
                <a:ext uri="{63B3BB69-23CF-44E3-9099-C40C66FF867C}">
                  <a14:compatExt spid="_x0000_s49177"/>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200" b="1" i="0" u="none" strike="noStrike" baseline="0">
                  <a:solidFill>
                    <a:srgbClr val="000000"/>
                  </a:solidFill>
                  <a:latin typeface="Calibri"/>
                  <a:cs typeface="Calibri"/>
                </a:rPr>
                <a:t>Macro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571500</xdr:colOff>
          <xdr:row>12</xdr:row>
          <xdr:rowOff>85725</xdr:rowOff>
        </xdr:from>
        <xdr:to>
          <xdr:col>22</xdr:col>
          <xdr:colOff>2381</xdr:colOff>
          <xdr:row>13</xdr:row>
          <xdr:rowOff>152400</xdr:rowOff>
        </xdr:to>
        <xdr:sp macro="" textlink="">
          <xdr:nvSpPr>
            <xdr:cNvPr id="3" name="Button 26" hidden="1">
              <a:extLst>
                <a:ext uri="{63B3BB69-23CF-44E3-9099-C40C66FF867C}">
                  <a14:compatExt spid="_x0000_s49178"/>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Macro 3</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11</xdr:col>
      <xdr:colOff>0</xdr:colOff>
      <xdr:row>11</xdr:row>
      <xdr:rowOff>200024</xdr:rowOff>
    </xdr:from>
    <xdr:to>
      <xdr:col>14</xdr:col>
      <xdr:colOff>531464</xdr:colOff>
      <xdr:row>28</xdr:row>
      <xdr:rowOff>97789</xdr:rowOff>
    </xdr:to>
    <xdr:pic>
      <xdr:nvPicPr>
        <xdr:cNvPr id="4" name="Picture 28" descr="\\clh-dfs\CORELAB\PetServ\Res-Geo\TGentzis\VRo measurements\364-12\9.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7400" y="2495549"/>
          <a:ext cx="2360264" cy="3145790"/>
        </a:xfrm>
        <a:prstGeom prst="rect">
          <a:avLst/>
        </a:prstGeom>
        <a:noFill/>
        <a:ln>
          <a:solidFill>
            <a:schemeClr val="tx1"/>
          </a:solidFill>
          <a:prstDash val="soli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11</xdr:row>
      <xdr:rowOff>200024</xdr:rowOff>
    </xdr:from>
    <xdr:to>
      <xdr:col>18</xdr:col>
      <xdr:colOff>531464</xdr:colOff>
      <xdr:row>28</xdr:row>
      <xdr:rowOff>97789</xdr:rowOff>
    </xdr:to>
    <xdr:pic>
      <xdr:nvPicPr>
        <xdr:cNvPr id="5" name="Picture 29" descr="\\clh-dfs\CORELAB\PetServ\Res-Geo\TGentzis\VRo measurements\364-12\6.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05800" y="2495549"/>
          <a:ext cx="2360264" cy="3145790"/>
        </a:xfrm>
        <a:prstGeom prst="rect">
          <a:avLst/>
        </a:prstGeom>
        <a:noFill/>
        <a:ln>
          <a:solidFill>
            <a:schemeClr val="tx1"/>
          </a:solidFill>
          <a:prstDash val="soli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28</xdr:row>
      <xdr:rowOff>190499</xdr:rowOff>
    </xdr:from>
    <xdr:to>
      <xdr:col>14</xdr:col>
      <xdr:colOff>531464</xdr:colOff>
      <xdr:row>45</xdr:row>
      <xdr:rowOff>78739</xdr:rowOff>
    </xdr:to>
    <xdr:pic>
      <xdr:nvPicPr>
        <xdr:cNvPr id="6" name="Picture 30" descr="\\clh-dfs\CORELAB\PetServ\Res-Geo\TGentzis\VRo measurements\364-12\8.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67400" y="5734049"/>
          <a:ext cx="2360264" cy="3145790"/>
        </a:xfrm>
        <a:prstGeom prst="rect">
          <a:avLst/>
        </a:prstGeom>
        <a:noFill/>
        <a:ln>
          <a:solidFill>
            <a:schemeClr val="tx1"/>
          </a:solidFill>
          <a:prstDash val="soli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28</xdr:row>
      <xdr:rowOff>190499</xdr:rowOff>
    </xdr:from>
    <xdr:to>
      <xdr:col>18</xdr:col>
      <xdr:colOff>531464</xdr:colOff>
      <xdr:row>45</xdr:row>
      <xdr:rowOff>78739</xdr:rowOff>
    </xdr:to>
    <xdr:pic>
      <xdr:nvPicPr>
        <xdr:cNvPr id="48159" name="Picture 31" descr="\\clh-dfs\CORELAB\PetServ\Res-Geo\TGentzis\VRo measurements\364-12\2.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305800" y="5734049"/>
          <a:ext cx="2360264" cy="3145790"/>
        </a:xfrm>
        <a:prstGeom prst="rect">
          <a:avLst/>
        </a:prstGeom>
        <a:noFill/>
        <a:ln>
          <a:solidFill>
            <a:schemeClr val="tx1"/>
          </a:solidFill>
          <a:prstDash val="soli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390525</xdr:colOff>
      <xdr:row>0</xdr:row>
      <xdr:rowOff>104775</xdr:rowOff>
    </xdr:from>
    <xdr:to>
      <xdr:col>18</xdr:col>
      <xdr:colOff>523875</xdr:colOff>
      <xdr:row>4</xdr:row>
      <xdr:rowOff>66675</xdr:rowOff>
    </xdr:to>
    <xdr:pic>
      <xdr:nvPicPr>
        <xdr:cNvPr id="48173" name="Picture 3" descr="CL Logo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915525" y="104775"/>
          <a:ext cx="74295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419100</xdr:colOff>
      <xdr:row>11</xdr:row>
      <xdr:rowOff>66675</xdr:rowOff>
    </xdr:from>
    <xdr:to>
      <xdr:col>15</xdr:col>
      <xdr:colOff>276225</xdr:colOff>
      <xdr:row>12</xdr:row>
      <xdr:rowOff>152400</xdr:rowOff>
    </xdr:to>
    <xdr:grpSp>
      <xdr:nvGrpSpPr>
        <xdr:cNvPr id="48174" name="Group 2"/>
        <xdr:cNvGrpSpPr>
          <a:grpSpLocks/>
        </xdr:cNvGrpSpPr>
      </xdr:nvGrpSpPr>
      <xdr:grpSpPr bwMode="auto">
        <a:xfrm>
          <a:off x="8122444" y="2376488"/>
          <a:ext cx="464344" cy="288131"/>
          <a:chOff x="863" y="870"/>
          <a:chExt cx="49" cy="30"/>
        </a:xfrm>
      </xdr:grpSpPr>
      <xdr:grpSp>
        <xdr:nvGrpSpPr>
          <xdr:cNvPr id="48198" name="Group 3"/>
          <xdr:cNvGrpSpPr>
            <a:grpSpLocks/>
          </xdr:cNvGrpSpPr>
        </xdr:nvGrpSpPr>
        <xdr:grpSpPr bwMode="auto">
          <a:xfrm>
            <a:off x="866" y="870"/>
            <a:ext cx="40" cy="9"/>
            <a:chOff x="866" y="870"/>
            <a:chExt cx="40" cy="9"/>
          </a:xfrm>
        </xdr:grpSpPr>
        <xdr:sp macro="" textlink="">
          <xdr:nvSpPr>
            <xdr:cNvPr id="48200" name="Line 4"/>
            <xdr:cNvSpPr>
              <a:spLocks noChangeShapeType="1"/>
            </xdr:cNvSpPr>
          </xdr:nvSpPr>
          <xdr:spPr bwMode="auto">
            <a:xfrm>
              <a:off x="887" y="873"/>
              <a:ext cx="0" cy="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48201" name="Line 5"/>
            <xdr:cNvSpPr>
              <a:spLocks noChangeShapeType="1"/>
            </xdr:cNvSpPr>
          </xdr:nvSpPr>
          <xdr:spPr bwMode="auto">
            <a:xfrm>
              <a:off x="866" y="870"/>
              <a:ext cx="0" cy="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48202" name="Line 6"/>
            <xdr:cNvSpPr>
              <a:spLocks noChangeShapeType="1"/>
            </xdr:cNvSpPr>
          </xdr:nvSpPr>
          <xdr:spPr bwMode="auto">
            <a:xfrm>
              <a:off x="887" y="879"/>
              <a:ext cx="1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sp macro="" textlink="">
        <xdr:nvSpPr>
          <xdr:cNvPr id="48135" name="Text Box 7"/>
          <xdr:cNvSpPr txBox="1">
            <a:spLocks noChangeArrowheads="1"/>
          </xdr:cNvSpPr>
        </xdr:nvSpPr>
        <xdr:spPr bwMode="auto">
          <a:xfrm>
            <a:off x="863" y="876"/>
            <a:ext cx="49" cy="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US" sz="1200" b="0" i="0" u="none" strike="noStrike" baseline="0">
                <a:solidFill>
                  <a:srgbClr val="000000"/>
                </a:solidFill>
                <a:latin typeface="Calibri"/>
                <a:cs typeface="Calibri"/>
              </a:rPr>
              <a:t> microns um</a:t>
            </a:r>
            <a:endParaRPr lang="en-US"/>
          </a:p>
        </xdr:txBody>
      </xdr:sp>
    </xdr:grpSp>
    <xdr:clientData/>
  </xdr:twoCellAnchor>
  <xdr:twoCellAnchor>
    <xdr:from>
      <xdr:col>14</xdr:col>
      <xdr:colOff>457200</xdr:colOff>
      <xdr:row>11</xdr:row>
      <xdr:rowOff>152400</xdr:rowOff>
    </xdr:from>
    <xdr:to>
      <xdr:col>15</xdr:col>
      <xdr:colOff>28575</xdr:colOff>
      <xdr:row>11</xdr:row>
      <xdr:rowOff>152400</xdr:rowOff>
    </xdr:to>
    <xdr:sp macro="" textlink="">
      <xdr:nvSpPr>
        <xdr:cNvPr id="48175" name="Line 8"/>
        <xdr:cNvSpPr>
          <a:spLocks noChangeShapeType="1"/>
        </xdr:cNvSpPr>
      </xdr:nvSpPr>
      <xdr:spPr bwMode="auto">
        <a:xfrm>
          <a:off x="8153400" y="2447925"/>
          <a:ext cx="1809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228600</xdr:colOff>
      <xdr:row>11</xdr:row>
      <xdr:rowOff>66675</xdr:rowOff>
    </xdr:from>
    <xdr:to>
      <xdr:col>15</xdr:col>
      <xdr:colOff>228600</xdr:colOff>
      <xdr:row>11</xdr:row>
      <xdr:rowOff>152400</xdr:rowOff>
    </xdr:to>
    <xdr:sp macro="" textlink="">
      <xdr:nvSpPr>
        <xdr:cNvPr id="48176" name="Line 9"/>
        <xdr:cNvSpPr>
          <a:spLocks noChangeShapeType="1"/>
        </xdr:cNvSpPr>
      </xdr:nvSpPr>
      <xdr:spPr bwMode="auto">
        <a:xfrm>
          <a:off x="8534400" y="2362200"/>
          <a:ext cx="0" cy="857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485775</xdr:colOff>
      <xdr:row>17</xdr:row>
      <xdr:rowOff>95250</xdr:rowOff>
    </xdr:from>
    <xdr:to>
      <xdr:col>19</xdr:col>
      <xdr:colOff>590550</xdr:colOff>
      <xdr:row>19</xdr:row>
      <xdr:rowOff>85725</xdr:rowOff>
    </xdr:to>
    <xdr:sp macro="" textlink="">
      <xdr:nvSpPr>
        <xdr:cNvPr id="48177" name="Line 12"/>
        <xdr:cNvSpPr>
          <a:spLocks noChangeShapeType="1"/>
        </xdr:cNvSpPr>
      </xdr:nvSpPr>
      <xdr:spPr bwMode="auto">
        <a:xfrm flipV="1">
          <a:off x="11229975" y="3543300"/>
          <a:ext cx="104775" cy="371475"/>
        </a:xfrm>
        <a:prstGeom prst="line">
          <a:avLst/>
        </a:prstGeom>
        <a:noFill/>
        <a:ln w="9525">
          <a:solidFill>
            <a:srgbClr xmlns:mc="http://schemas.openxmlformats.org/markup-compatibility/2006" xmlns:a14="http://schemas.microsoft.com/office/drawing/2010/main" val="FFFFFF" mc:Ignorable="a14" a14:legacySpreadsheetColorIndex="9"/>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590550</xdr:colOff>
      <xdr:row>17</xdr:row>
      <xdr:rowOff>161925</xdr:rowOff>
    </xdr:from>
    <xdr:to>
      <xdr:col>20</xdr:col>
      <xdr:colOff>247650</xdr:colOff>
      <xdr:row>19</xdr:row>
      <xdr:rowOff>123825</xdr:rowOff>
    </xdr:to>
    <xdr:sp macro="" textlink="">
      <xdr:nvSpPr>
        <xdr:cNvPr id="48178" name="Line 13"/>
        <xdr:cNvSpPr>
          <a:spLocks noChangeShapeType="1"/>
        </xdr:cNvSpPr>
      </xdr:nvSpPr>
      <xdr:spPr bwMode="auto">
        <a:xfrm flipH="1" flipV="1">
          <a:off x="11334750" y="3609975"/>
          <a:ext cx="266700" cy="342900"/>
        </a:xfrm>
        <a:prstGeom prst="line">
          <a:avLst/>
        </a:prstGeom>
        <a:noFill/>
        <a:ln w="9525">
          <a:solidFill>
            <a:srgbClr xmlns:mc="http://schemas.openxmlformats.org/markup-compatibility/2006" xmlns:a14="http://schemas.microsoft.com/office/drawing/2010/main" val="FFFFFF" mc:Ignorable="a14" a14:legacySpreadsheetColorIndex="9"/>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523875</xdr:colOff>
      <xdr:row>28</xdr:row>
      <xdr:rowOff>28575</xdr:rowOff>
    </xdr:from>
    <xdr:to>
      <xdr:col>19</xdr:col>
      <xdr:colOff>590550</xdr:colOff>
      <xdr:row>29</xdr:row>
      <xdr:rowOff>161925</xdr:rowOff>
    </xdr:to>
    <xdr:sp macro="" textlink="">
      <xdr:nvSpPr>
        <xdr:cNvPr id="48179" name="Line 15"/>
        <xdr:cNvSpPr>
          <a:spLocks noChangeShapeType="1"/>
        </xdr:cNvSpPr>
      </xdr:nvSpPr>
      <xdr:spPr bwMode="auto">
        <a:xfrm flipV="1">
          <a:off x="11268075" y="5572125"/>
          <a:ext cx="66675" cy="323850"/>
        </a:xfrm>
        <a:prstGeom prst="line">
          <a:avLst/>
        </a:prstGeom>
        <a:noFill/>
        <a:ln w="9525">
          <a:solidFill>
            <a:srgbClr xmlns:mc="http://schemas.openxmlformats.org/markup-compatibility/2006" xmlns:a14="http://schemas.microsoft.com/office/drawing/2010/main" val="FFFFFF" mc:Ignorable="a14" a14:legacySpreadsheetColorIndex="9"/>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390525</xdr:colOff>
      <xdr:row>17</xdr:row>
      <xdr:rowOff>57150</xdr:rowOff>
    </xdr:from>
    <xdr:to>
      <xdr:col>20</xdr:col>
      <xdr:colOff>200025</xdr:colOff>
      <xdr:row>19</xdr:row>
      <xdr:rowOff>133350</xdr:rowOff>
    </xdr:to>
    <xdr:sp macro="" textlink="">
      <xdr:nvSpPr>
        <xdr:cNvPr id="48180" name="Line 16"/>
        <xdr:cNvSpPr>
          <a:spLocks noChangeShapeType="1"/>
        </xdr:cNvSpPr>
      </xdr:nvSpPr>
      <xdr:spPr bwMode="auto">
        <a:xfrm flipV="1">
          <a:off x="11134725" y="3505200"/>
          <a:ext cx="419100" cy="457200"/>
        </a:xfrm>
        <a:prstGeom prst="line">
          <a:avLst/>
        </a:prstGeom>
        <a:noFill/>
        <a:ln w="9525">
          <a:solidFill>
            <a:srgbClr xmlns:mc="http://schemas.openxmlformats.org/markup-compatibility/2006" xmlns:a14="http://schemas.microsoft.com/office/drawing/2010/main" val="FFFFFF" mc:Ignorable="a14" a14:legacySpreadsheetColorIndex="9"/>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447674</xdr:colOff>
      <xdr:row>38</xdr:row>
      <xdr:rowOff>11907</xdr:rowOff>
    </xdr:from>
    <xdr:to>
      <xdr:col>16</xdr:col>
      <xdr:colOff>523874</xdr:colOff>
      <xdr:row>40</xdr:row>
      <xdr:rowOff>152400</xdr:rowOff>
    </xdr:to>
    <xdr:sp macro="" textlink="">
      <xdr:nvSpPr>
        <xdr:cNvPr id="48181" name="Line 18"/>
        <xdr:cNvSpPr>
          <a:spLocks noChangeShapeType="1"/>
        </xdr:cNvSpPr>
      </xdr:nvSpPr>
      <xdr:spPr bwMode="auto">
        <a:xfrm flipH="1">
          <a:off x="9365455" y="7500938"/>
          <a:ext cx="76200" cy="521493"/>
        </a:xfrm>
        <a:prstGeom prst="line">
          <a:avLst/>
        </a:prstGeom>
        <a:noFill/>
        <a:ln w="9525">
          <a:solidFill>
            <a:srgbClr xmlns:mc="http://schemas.openxmlformats.org/markup-compatibility/2006" xmlns:a14="http://schemas.microsoft.com/office/drawing/2010/main" val="FFFFFF" mc:Ignorable="a14" a14:legacySpreadsheetColorIndex="9"/>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257175</xdr:colOff>
      <xdr:row>36</xdr:row>
      <xdr:rowOff>152400</xdr:rowOff>
    </xdr:from>
    <xdr:to>
      <xdr:col>13</xdr:col>
      <xdr:colOff>457200</xdr:colOff>
      <xdr:row>37</xdr:row>
      <xdr:rowOff>152400</xdr:rowOff>
    </xdr:to>
    <xdr:sp macro="" textlink="">
      <xdr:nvSpPr>
        <xdr:cNvPr id="48147" name="Text Box 19"/>
        <xdr:cNvSpPr txBox="1">
          <a:spLocks noChangeArrowheads="1"/>
        </xdr:cNvSpPr>
      </xdr:nvSpPr>
      <xdr:spPr bwMode="auto">
        <a:xfrm>
          <a:off x="7343775" y="7239000"/>
          <a:ext cx="200025" cy="190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100" b="0" i="0" u="none" strike="noStrike" baseline="0">
              <a:solidFill>
                <a:srgbClr val="000000"/>
              </a:solidFill>
              <a:latin typeface="Calibri"/>
              <a:cs typeface="Calibri"/>
            </a:rPr>
            <a:t> P</a:t>
          </a:r>
          <a:endParaRPr lang="en-US"/>
        </a:p>
      </xdr:txBody>
    </xdr:sp>
    <xdr:clientData/>
  </xdr:twoCellAnchor>
  <xdr:twoCellAnchor>
    <xdr:from>
      <xdr:col>13</xdr:col>
      <xdr:colOff>261938</xdr:colOff>
      <xdr:row>37</xdr:row>
      <xdr:rowOff>114300</xdr:rowOff>
    </xdr:from>
    <xdr:to>
      <xdr:col>13</xdr:col>
      <xdr:colOff>381000</xdr:colOff>
      <xdr:row>39</xdr:row>
      <xdr:rowOff>23813</xdr:rowOff>
    </xdr:to>
    <xdr:sp macro="" textlink="">
      <xdr:nvSpPr>
        <xdr:cNvPr id="48183" name="Line 20"/>
        <xdr:cNvSpPr>
          <a:spLocks noChangeShapeType="1"/>
        </xdr:cNvSpPr>
      </xdr:nvSpPr>
      <xdr:spPr bwMode="auto">
        <a:xfrm flipH="1">
          <a:off x="7358063" y="7412831"/>
          <a:ext cx="119062" cy="290513"/>
        </a:xfrm>
        <a:prstGeom prst="line">
          <a:avLst/>
        </a:prstGeom>
        <a:noFill/>
        <a:ln w="9525">
          <a:solidFill>
            <a:srgbClr xmlns:mc="http://schemas.openxmlformats.org/markup-compatibility/2006" xmlns:a14="http://schemas.microsoft.com/office/drawing/2010/main" val="FFFFFF" mc:Ignorable="a14" a14:legacySpreadsheetColorIndex="9"/>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471487</xdr:colOff>
      <xdr:row>23</xdr:row>
      <xdr:rowOff>133350</xdr:rowOff>
    </xdr:from>
    <xdr:to>
      <xdr:col>14</xdr:col>
      <xdr:colOff>73818</xdr:colOff>
      <xdr:row>24</xdr:row>
      <xdr:rowOff>123825</xdr:rowOff>
    </xdr:to>
    <xdr:sp macro="" textlink="">
      <xdr:nvSpPr>
        <xdr:cNvPr id="48149" name="Text Box 21"/>
        <xdr:cNvSpPr txBox="1">
          <a:spLocks noChangeArrowheads="1"/>
        </xdr:cNvSpPr>
      </xdr:nvSpPr>
      <xdr:spPr bwMode="auto">
        <a:xfrm>
          <a:off x="7567612" y="4741069"/>
          <a:ext cx="209550"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100" b="0" i="0" u="none" strike="noStrike" baseline="0">
              <a:solidFill>
                <a:srgbClr val="000000"/>
              </a:solidFill>
              <a:latin typeface="Calibri"/>
              <a:cs typeface="Calibri"/>
            </a:rPr>
            <a:t> P</a:t>
          </a:r>
          <a:endParaRPr lang="en-US"/>
        </a:p>
      </xdr:txBody>
    </xdr:sp>
    <xdr:clientData/>
  </xdr:twoCellAnchor>
  <xdr:twoCellAnchor>
    <xdr:from>
      <xdr:col>19</xdr:col>
      <xdr:colOff>457200</xdr:colOff>
      <xdr:row>28</xdr:row>
      <xdr:rowOff>38100</xdr:rowOff>
    </xdr:from>
    <xdr:to>
      <xdr:col>20</xdr:col>
      <xdr:colOff>142875</xdr:colOff>
      <xdr:row>28</xdr:row>
      <xdr:rowOff>57150</xdr:rowOff>
    </xdr:to>
    <xdr:sp macro="" textlink="">
      <xdr:nvSpPr>
        <xdr:cNvPr id="48185" name="Line 22"/>
        <xdr:cNvSpPr>
          <a:spLocks noChangeShapeType="1"/>
        </xdr:cNvSpPr>
      </xdr:nvSpPr>
      <xdr:spPr bwMode="auto">
        <a:xfrm flipH="1" flipV="1">
          <a:off x="11201400" y="5581650"/>
          <a:ext cx="295275" cy="19050"/>
        </a:xfrm>
        <a:prstGeom prst="line">
          <a:avLst/>
        </a:prstGeom>
        <a:noFill/>
        <a:ln w="9525">
          <a:solidFill>
            <a:srgbClr xmlns:mc="http://schemas.openxmlformats.org/markup-compatibility/2006" xmlns:a14="http://schemas.microsoft.com/office/drawing/2010/main" val="FFFFFF" mc:Ignorable="a14" a14:legacySpreadsheetColorIndex="9"/>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20</xdr:col>
          <xdr:colOff>457200</xdr:colOff>
          <xdr:row>14</xdr:row>
          <xdr:rowOff>47625</xdr:rowOff>
        </xdr:from>
        <xdr:to>
          <xdr:col>22</xdr:col>
          <xdr:colOff>114300</xdr:colOff>
          <xdr:row>15</xdr:row>
          <xdr:rowOff>76200</xdr:rowOff>
        </xdr:to>
        <xdr:sp macro="" textlink="">
          <xdr:nvSpPr>
            <xdr:cNvPr id="48152" name="Button 24" hidden="1">
              <a:extLst>
                <a:ext uri="{63B3BB69-23CF-44E3-9099-C40C66FF867C}">
                  <a14:compatExt spid="_x0000_s48152"/>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1" i="0" u="none" strike="noStrike" baseline="0">
                  <a:solidFill>
                    <a:srgbClr val="000000"/>
                  </a:solidFill>
                  <a:latin typeface="Arial"/>
                  <a:cs typeface="Arial"/>
                </a:rPr>
                <a:t>RUN macro</a:t>
              </a:r>
            </a:p>
          </xdr:txBody>
        </xdr:sp>
        <xdr:clientData fPrintsWithSheet="0"/>
      </xdr:twoCellAnchor>
    </mc:Choice>
    <mc:Fallback/>
  </mc:AlternateContent>
  <xdr:twoCellAnchor>
    <xdr:from>
      <xdr:col>11</xdr:col>
      <xdr:colOff>66675</xdr:colOff>
      <xdr:row>12</xdr:row>
      <xdr:rowOff>85725</xdr:rowOff>
    </xdr:from>
    <xdr:to>
      <xdr:col>11</xdr:col>
      <xdr:colOff>266700</xdr:colOff>
      <xdr:row>13</xdr:row>
      <xdr:rowOff>180975</xdr:rowOff>
    </xdr:to>
    <xdr:sp macro="" textlink="">
      <xdr:nvSpPr>
        <xdr:cNvPr id="48153" name="Text Box 25"/>
        <xdr:cNvSpPr txBox="1">
          <a:spLocks noChangeArrowheads="1"/>
        </xdr:cNvSpPr>
      </xdr:nvSpPr>
      <xdr:spPr bwMode="auto">
        <a:xfrm>
          <a:off x="5934075" y="2581275"/>
          <a:ext cx="200025" cy="2857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6576" rIns="0" bIns="0" anchor="t" upright="1"/>
        <a:lstStyle/>
        <a:p>
          <a:pPr algn="l" rtl="0">
            <a:defRPr sz="1000"/>
          </a:pPr>
          <a:r>
            <a:rPr lang="en-US" sz="1600" b="1" i="0" u="none" strike="noStrike" baseline="0">
              <a:solidFill>
                <a:srgbClr val="000000"/>
              </a:solidFill>
              <a:latin typeface="Calibri"/>
              <a:cs typeface="Calibri"/>
            </a:rPr>
            <a:t>A</a:t>
          </a:r>
          <a:endParaRPr lang="en-US"/>
        </a:p>
      </xdr:txBody>
    </xdr:sp>
    <xdr:clientData/>
  </xdr:twoCellAnchor>
  <xdr:twoCellAnchor>
    <xdr:from>
      <xdr:col>11</xdr:col>
      <xdr:colOff>104775</xdr:colOff>
      <xdr:row>29</xdr:row>
      <xdr:rowOff>114300</xdr:rowOff>
    </xdr:from>
    <xdr:to>
      <xdr:col>11</xdr:col>
      <xdr:colOff>304800</xdr:colOff>
      <xdr:row>31</xdr:row>
      <xdr:rowOff>19050</xdr:rowOff>
    </xdr:to>
    <xdr:sp macro="" textlink="">
      <xdr:nvSpPr>
        <xdr:cNvPr id="48154" name="Text Box 26"/>
        <xdr:cNvSpPr txBox="1">
          <a:spLocks noChangeArrowheads="1"/>
        </xdr:cNvSpPr>
      </xdr:nvSpPr>
      <xdr:spPr bwMode="auto">
        <a:xfrm>
          <a:off x="5972175" y="5848350"/>
          <a:ext cx="200025" cy="2857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6576" rIns="0" bIns="0" anchor="t" upright="1"/>
        <a:lstStyle/>
        <a:p>
          <a:pPr algn="l" rtl="0">
            <a:defRPr sz="1000"/>
          </a:pPr>
          <a:r>
            <a:rPr lang="en-US" sz="1600" b="1" i="0" u="none" strike="noStrike" baseline="0">
              <a:solidFill>
                <a:srgbClr val="000000"/>
              </a:solidFill>
              <a:latin typeface="Calibri"/>
              <a:cs typeface="Calibri"/>
            </a:rPr>
            <a:t>C</a:t>
          </a:r>
          <a:endParaRPr lang="en-US"/>
        </a:p>
      </xdr:txBody>
    </xdr:sp>
    <xdr:clientData/>
  </xdr:twoCellAnchor>
  <xdr:twoCellAnchor>
    <xdr:from>
      <xdr:col>15</xdr:col>
      <xdr:colOff>85725</xdr:colOff>
      <xdr:row>29</xdr:row>
      <xdr:rowOff>85725</xdr:rowOff>
    </xdr:from>
    <xdr:to>
      <xdr:col>15</xdr:col>
      <xdr:colOff>285750</xdr:colOff>
      <xdr:row>30</xdr:row>
      <xdr:rowOff>180975</xdr:rowOff>
    </xdr:to>
    <xdr:sp macro="" textlink="">
      <xdr:nvSpPr>
        <xdr:cNvPr id="48155" name="Text Box 27"/>
        <xdr:cNvSpPr txBox="1">
          <a:spLocks noChangeArrowheads="1"/>
        </xdr:cNvSpPr>
      </xdr:nvSpPr>
      <xdr:spPr bwMode="auto">
        <a:xfrm>
          <a:off x="8391525" y="5819775"/>
          <a:ext cx="200025" cy="2857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6576" rIns="0" bIns="0" anchor="t" upright="1"/>
        <a:lstStyle/>
        <a:p>
          <a:pPr algn="l" rtl="0">
            <a:defRPr sz="1000"/>
          </a:pPr>
          <a:r>
            <a:rPr lang="en-US" sz="1600" b="1" i="0" u="none" strike="noStrike" baseline="0">
              <a:solidFill>
                <a:srgbClr val="000000"/>
              </a:solidFill>
              <a:latin typeface="Calibri"/>
              <a:cs typeface="Calibri"/>
            </a:rPr>
            <a:t>D</a:t>
          </a:r>
          <a:endParaRPr lang="en-US"/>
        </a:p>
      </xdr:txBody>
    </xdr:sp>
    <xdr:clientData/>
  </xdr:twoCellAnchor>
  <xdr:twoCellAnchor>
    <xdr:from>
      <xdr:col>15</xdr:col>
      <xdr:colOff>85725</xdr:colOff>
      <xdr:row>12</xdr:row>
      <xdr:rowOff>104775</xdr:rowOff>
    </xdr:from>
    <xdr:to>
      <xdr:col>15</xdr:col>
      <xdr:colOff>285750</xdr:colOff>
      <xdr:row>14</xdr:row>
      <xdr:rowOff>9525</xdr:rowOff>
    </xdr:to>
    <xdr:sp macro="" textlink="">
      <xdr:nvSpPr>
        <xdr:cNvPr id="48156" name="Text Box 28"/>
        <xdr:cNvSpPr txBox="1">
          <a:spLocks noChangeArrowheads="1"/>
        </xdr:cNvSpPr>
      </xdr:nvSpPr>
      <xdr:spPr bwMode="auto">
        <a:xfrm>
          <a:off x="8391525" y="2600325"/>
          <a:ext cx="200025" cy="2857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6576" rIns="0" bIns="0" anchor="t" upright="1"/>
        <a:lstStyle/>
        <a:p>
          <a:pPr algn="l" rtl="0">
            <a:defRPr sz="1000"/>
          </a:pPr>
          <a:r>
            <a:rPr lang="en-US" sz="1600" b="1" i="0" u="none" strike="noStrike" baseline="0">
              <a:solidFill>
                <a:srgbClr val="000000"/>
              </a:solidFill>
              <a:latin typeface="Calibri"/>
              <a:cs typeface="Calibri"/>
            </a:rPr>
            <a:t>B</a:t>
          </a:r>
          <a:endParaRPr lang="en-US"/>
        </a:p>
      </xdr:txBody>
    </xdr:sp>
    <xdr:clientData/>
  </xdr:twoCellAnchor>
  <xdr:twoCellAnchor>
    <xdr:from>
      <xdr:col>0</xdr:col>
      <xdr:colOff>9525</xdr:colOff>
      <xdr:row>40</xdr:row>
      <xdr:rowOff>0</xdr:rowOff>
    </xdr:from>
    <xdr:to>
      <xdr:col>10</xdr:col>
      <xdr:colOff>600075</xdr:colOff>
      <xdr:row>45</xdr:row>
      <xdr:rowOff>104775</xdr:rowOff>
    </xdr:to>
    <xdr:sp macro="" textlink="">
      <xdr:nvSpPr>
        <xdr:cNvPr id="48157" name="Text Box 29"/>
        <xdr:cNvSpPr txBox="1">
          <a:spLocks noChangeArrowheads="1"/>
        </xdr:cNvSpPr>
      </xdr:nvSpPr>
      <xdr:spPr bwMode="auto">
        <a:xfrm>
          <a:off x="9525" y="7848600"/>
          <a:ext cx="5848350" cy="10572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7432" rIns="0" bIns="0" anchor="t" upright="1"/>
        <a:lstStyle/>
        <a:p>
          <a:pPr algn="l" rtl="0">
            <a:defRPr sz="1000"/>
          </a:pPr>
          <a:r>
            <a:rPr lang="en-US" sz="1200" b="1" i="0" u="none" strike="noStrike" baseline="0">
              <a:solidFill>
                <a:srgbClr val="000000"/>
              </a:solidFill>
              <a:latin typeface="Arial"/>
              <a:cs typeface="Arial"/>
            </a:rPr>
            <a:t>Photo Captions</a:t>
          </a:r>
          <a:r>
            <a:rPr lang="en-US" sz="1200" b="0" i="0" u="none" strike="noStrike" baseline="0">
              <a:solidFill>
                <a:srgbClr val="000000"/>
              </a:solidFill>
              <a:latin typeface="Arial"/>
              <a:cs typeface="Arial"/>
            </a:rPr>
            <a:t>:</a:t>
          </a:r>
        </a:p>
        <a:p>
          <a:pPr algn="l" rtl="0">
            <a:defRPr sz="1000"/>
          </a:pPr>
          <a:r>
            <a:rPr lang="en-US" sz="1200" b="0" i="0" u="none" strike="noStrike" baseline="0">
              <a:solidFill>
                <a:srgbClr val="000000"/>
              </a:solidFill>
              <a:latin typeface="Arial"/>
              <a:cs typeface="Arial"/>
            </a:rPr>
            <a:t>(A) Primary kerogen (Kgn) enclosing pyrite. The mean Ro,ran is 0.86%.</a:t>
          </a:r>
        </a:p>
        <a:p>
          <a:pPr algn="l" rtl="0">
            <a:defRPr sz="1000"/>
          </a:pPr>
          <a:r>
            <a:rPr lang="en-US" sz="1200" b="0" i="0" u="none" strike="noStrike" baseline="0">
              <a:solidFill>
                <a:srgbClr val="000000"/>
              </a:solidFill>
              <a:latin typeface="Arial"/>
              <a:cs typeface="Arial"/>
            </a:rPr>
            <a:t>(B) Similar to (A). The Ro,ran is 0.8319%.</a:t>
          </a:r>
        </a:p>
        <a:p>
          <a:pPr algn="l" rtl="0">
            <a:defRPr sz="1000"/>
          </a:pPr>
          <a:r>
            <a:rPr lang="en-US" sz="1200" b="0" i="0" u="none" strike="noStrike" baseline="0">
              <a:solidFill>
                <a:srgbClr val="000000"/>
              </a:solidFill>
              <a:latin typeface="Arial"/>
              <a:cs typeface="Arial"/>
            </a:rPr>
            <a:t>(C) Dispersed communited organic matter (DOM).                                        P=Pyrite. </a:t>
          </a:r>
        </a:p>
        <a:p>
          <a:pPr algn="l" rtl="0">
            <a:defRPr sz="1000"/>
          </a:pPr>
          <a:r>
            <a:rPr lang="en-US" sz="1200" b="0" i="0" u="none" strike="noStrike" baseline="0">
              <a:solidFill>
                <a:srgbClr val="000000"/>
              </a:solidFill>
              <a:latin typeface="Arial"/>
              <a:cs typeface="Arial"/>
            </a:rPr>
            <a:t>(D) Oxidized inertinite (Ox Int). Note the high relief and low-reflecting outer margin.</a:t>
          </a:r>
        </a:p>
        <a:p>
          <a:pPr algn="l" rtl="0">
            <a:defRPr sz="1000"/>
          </a:pPr>
          <a:endParaRPr lang="en-US" sz="1200"/>
        </a:p>
      </xdr:txBody>
    </xdr:sp>
    <xdr:clientData/>
  </xdr:twoCellAnchor>
  <xdr:twoCellAnchor>
    <xdr:from>
      <xdr:col>0</xdr:col>
      <xdr:colOff>9525</xdr:colOff>
      <xdr:row>32</xdr:row>
      <xdr:rowOff>0</xdr:rowOff>
    </xdr:from>
    <xdr:to>
      <xdr:col>10</xdr:col>
      <xdr:colOff>600075</xdr:colOff>
      <xdr:row>40</xdr:row>
      <xdr:rowOff>9525</xdr:rowOff>
    </xdr:to>
    <xdr:sp macro="" textlink="">
      <xdr:nvSpPr>
        <xdr:cNvPr id="48158" name="Text Box 30"/>
        <xdr:cNvSpPr txBox="1">
          <a:spLocks noChangeArrowheads="1"/>
        </xdr:cNvSpPr>
      </xdr:nvSpPr>
      <xdr:spPr bwMode="auto">
        <a:xfrm>
          <a:off x="9525" y="6305550"/>
          <a:ext cx="5848350" cy="15525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7432" rIns="0" bIns="0" anchor="t" upright="1"/>
        <a:lstStyle/>
        <a:p>
          <a:pPr algn="l" rtl="0">
            <a:defRPr sz="1000"/>
          </a:pPr>
          <a:r>
            <a:rPr lang="en-US" sz="1200" b="1" i="0" u="none" strike="noStrike" baseline="0">
              <a:solidFill>
                <a:srgbClr val="000000"/>
              </a:solidFill>
              <a:latin typeface="Arial"/>
              <a:cs typeface="Arial"/>
            </a:rPr>
            <a:t>General Description</a:t>
          </a:r>
          <a:r>
            <a:rPr lang="en-US" sz="1100" b="0" i="0" u="none" strike="noStrike" baseline="0">
              <a:solidFill>
                <a:srgbClr val="000000"/>
              </a:solidFill>
              <a:latin typeface="Arial"/>
              <a:cs typeface="Arial"/>
            </a:rPr>
            <a:t>: </a:t>
          </a:r>
          <a:r>
            <a:rPr lang="en-US" sz="1200" b="0" i="0" u="none" strike="noStrike" baseline="0">
              <a:solidFill>
                <a:srgbClr val="000000"/>
              </a:solidFill>
              <a:latin typeface="Arial"/>
              <a:cs typeface="Arial"/>
            </a:rPr>
            <a:t>Highly-pyritic and argillaceous matrix contains finely-dispersed organic matter. Larger particles include primary kerogen (vitrinitic), minor pyrobitumen having similar reflectance, and oxidized inertinite (type IV kerogen). Based on the mean Ro,ran of the vitrinitic particles (0.89%), the organic matter is thermally mature and in the middle stage of the oil generation zone (0.80% to 1.0%Ro).</a:t>
          </a:r>
          <a:endParaRPr lang="en-US" sz="1200"/>
        </a:p>
      </xdr:txBody>
    </xdr:sp>
    <xdr:clientData/>
  </xdr:twoCellAnchor>
  <xdr:twoCellAnchor>
    <xdr:from>
      <xdr:col>0</xdr:col>
      <xdr:colOff>9525</xdr:colOff>
      <xdr:row>12</xdr:row>
      <xdr:rowOff>0</xdr:rowOff>
    </xdr:from>
    <xdr:to>
      <xdr:col>10</xdr:col>
      <xdr:colOff>600075</xdr:colOff>
      <xdr:row>32</xdr:row>
      <xdr:rowOff>0</xdr:rowOff>
    </xdr:to>
    <xdr:graphicFrame macro="">
      <xdr:nvGraphicFramePr>
        <xdr:cNvPr id="48193"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419100</xdr:colOff>
      <xdr:row>19</xdr:row>
      <xdr:rowOff>95250</xdr:rowOff>
    </xdr:from>
    <xdr:to>
      <xdr:col>13</xdr:col>
      <xdr:colOff>104775</xdr:colOff>
      <xdr:row>20</xdr:row>
      <xdr:rowOff>180975</xdr:rowOff>
    </xdr:to>
    <xdr:sp macro="" textlink="">
      <xdr:nvSpPr>
        <xdr:cNvPr id="48168" name="Text Box 40"/>
        <xdr:cNvSpPr txBox="1">
          <a:spLocks noChangeArrowheads="1"/>
        </xdr:cNvSpPr>
      </xdr:nvSpPr>
      <xdr:spPr bwMode="auto">
        <a:xfrm>
          <a:off x="6896100" y="3924300"/>
          <a:ext cx="295275" cy="2762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100" b="0" i="0" u="none" strike="noStrike" baseline="0">
              <a:solidFill>
                <a:srgbClr val="000000"/>
              </a:solidFill>
              <a:latin typeface="Calibri"/>
              <a:cs typeface="Calibri"/>
            </a:rPr>
            <a:t>Kgn</a:t>
          </a:r>
          <a:endParaRPr lang="en-US"/>
        </a:p>
      </xdr:txBody>
    </xdr:sp>
    <xdr:clientData/>
  </xdr:twoCellAnchor>
  <xdr:twoCellAnchor>
    <xdr:from>
      <xdr:col>16</xdr:col>
      <xdr:colOff>342899</xdr:colOff>
      <xdr:row>36</xdr:row>
      <xdr:rowOff>76200</xdr:rowOff>
    </xdr:from>
    <xdr:to>
      <xdr:col>17</xdr:col>
      <xdr:colOff>171450</xdr:colOff>
      <xdr:row>38</xdr:row>
      <xdr:rowOff>57150</xdr:rowOff>
    </xdr:to>
    <xdr:sp macro="" textlink="">
      <xdr:nvSpPr>
        <xdr:cNvPr id="48170" name="Text Box 42"/>
        <xdr:cNvSpPr txBox="1">
          <a:spLocks noChangeArrowheads="1"/>
        </xdr:cNvSpPr>
      </xdr:nvSpPr>
      <xdr:spPr bwMode="auto">
        <a:xfrm>
          <a:off x="9258299" y="7162800"/>
          <a:ext cx="438151" cy="3619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ctr" upright="1"/>
        <a:lstStyle/>
        <a:p>
          <a:pPr algn="ctr" rtl="0">
            <a:defRPr sz="1000"/>
          </a:pPr>
          <a:r>
            <a:rPr lang="en-US" sz="1100" b="0" i="0" u="none" strike="noStrike" baseline="0">
              <a:solidFill>
                <a:srgbClr val="000000"/>
              </a:solidFill>
              <a:latin typeface="Calibri"/>
              <a:cs typeface="Calibri"/>
            </a:rPr>
            <a:t>Ox Int</a:t>
          </a:r>
          <a:endParaRPr lang="en-US"/>
        </a:p>
      </xdr:txBody>
    </xdr:sp>
    <xdr:clientData/>
  </xdr:twoCellAnchor>
  <xdr:twoCellAnchor>
    <xdr:from>
      <xdr:col>12</xdr:col>
      <xdr:colOff>333375</xdr:colOff>
      <xdr:row>36</xdr:row>
      <xdr:rowOff>85725</xdr:rowOff>
    </xdr:from>
    <xdr:to>
      <xdr:col>13</xdr:col>
      <xdr:colOff>104775</xdr:colOff>
      <xdr:row>38</xdr:row>
      <xdr:rowOff>19050</xdr:rowOff>
    </xdr:to>
    <xdr:sp macro="" textlink="">
      <xdr:nvSpPr>
        <xdr:cNvPr id="48171" name="Text Box 43"/>
        <xdr:cNvSpPr txBox="1">
          <a:spLocks noChangeArrowheads="1"/>
        </xdr:cNvSpPr>
      </xdr:nvSpPr>
      <xdr:spPr bwMode="auto">
        <a:xfrm>
          <a:off x="6810375" y="7172325"/>
          <a:ext cx="381000" cy="3143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100" b="0" i="0" u="none" strike="noStrike" baseline="0">
              <a:solidFill>
                <a:srgbClr val="000000"/>
              </a:solidFill>
              <a:latin typeface="Calibri"/>
              <a:cs typeface="Calibri"/>
            </a:rPr>
            <a:t>DOM</a:t>
          </a:r>
          <a:endParaRPr lang="en-US"/>
        </a:p>
      </xdr:txBody>
    </xdr:sp>
    <xdr:clientData/>
  </xdr:twoCellAnchor>
  <xdr:twoCellAnchor>
    <xdr:from>
      <xdr:col>16</xdr:col>
      <xdr:colOff>400050</xdr:colOff>
      <xdr:row>19</xdr:row>
      <xdr:rowOff>104775</xdr:rowOff>
    </xdr:from>
    <xdr:to>
      <xdr:col>17</xdr:col>
      <xdr:colOff>85725</xdr:colOff>
      <xdr:row>21</xdr:row>
      <xdr:rowOff>0</xdr:rowOff>
    </xdr:to>
    <xdr:sp macro="" textlink="">
      <xdr:nvSpPr>
        <xdr:cNvPr id="48172" name="Text Box 44"/>
        <xdr:cNvSpPr txBox="1">
          <a:spLocks noChangeArrowheads="1"/>
        </xdr:cNvSpPr>
      </xdr:nvSpPr>
      <xdr:spPr bwMode="auto">
        <a:xfrm>
          <a:off x="9315450" y="3933825"/>
          <a:ext cx="295275" cy="2762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100" b="0" i="0" u="none" strike="noStrike" baseline="0">
              <a:solidFill>
                <a:srgbClr val="000000"/>
              </a:solidFill>
              <a:latin typeface="Calibri"/>
              <a:cs typeface="Calibri"/>
            </a:rPr>
            <a:t>Kgn</a:t>
          </a:r>
          <a:endParaRPr lang="en-US"/>
        </a:p>
      </xdr:txBody>
    </xdr:sp>
    <xdr:clientData/>
  </xdr:twoCellAnchor>
  <mc:AlternateContent xmlns:mc="http://schemas.openxmlformats.org/markup-compatibility/2006">
    <mc:Choice xmlns:a14="http://schemas.microsoft.com/office/drawing/2010/main" Requires="a14">
      <xdr:twoCellAnchor editAs="oneCell">
        <xdr:from>
          <xdr:col>20</xdr:col>
          <xdr:colOff>533400</xdr:colOff>
          <xdr:row>11</xdr:row>
          <xdr:rowOff>9525</xdr:rowOff>
        </xdr:from>
        <xdr:to>
          <xdr:col>21</xdr:col>
          <xdr:colOff>571500</xdr:colOff>
          <xdr:row>12</xdr:row>
          <xdr:rowOff>66675</xdr:rowOff>
        </xdr:to>
        <xdr:sp macro="" textlink="">
          <xdr:nvSpPr>
            <xdr:cNvPr id="2" name="Button 26" hidden="1">
              <a:extLst>
                <a:ext uri="{63B3BB69-23CF-44E3-9099-C40C66FF867C}">
                  <a14:compatExt spid="_x0000_s48154"/>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Macro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xdr:col>
          <xdr:colOff>390525</xdr:colOff>
          <xdr:row>8</xdr:row>
          <xdr:rowOff>171450</xdr:rowOff>
        </xdr:from>
        <xdr:to>
          <xdr:col>22</xdr:col>
          <xdr:colOff>38100</xdr:colOff>
          <xdr:row>10</xdr:row>
          <xdr:rowOff>76200</xdr:rowOff>
        </xdr:to>
        <xdr:sp macro="" textlink="">
          <xdr:nvSpPr>
            <xdr:cNvPr id="3" name="Button 27" hidden="1">
              <a:extLst>
                <a:ext uri="{63B3BB69-23CF-44E3-9099-C40C66FF867C}">
                  <a14:compatExt spid="_x0000_s48155"/>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200" b="1" i="0" u="none" strike="noStrike" baseline="0">
                  <a:solidFill>
                    <a:srgbClr val="000000"/>
                  </a:solidFill>
                  <a:latin typeface="Calibri"/>
                  <a:cs typeface="Calibri"/>
                </a:rPr>
                <a:t>Macro 2</a:t>
              </a:r>
            </a:p>
          </xdr:txBody>
        </xdr:sp>
        <xdr:clientData fPrintsWithSheet="0"/>
      </xdr:twoCellAnchor>
    </mc:Choice>
    <mc:Fallback/>
  </mc:AlternateContent>
  <xdr:twoCellAnchor>
    <xdr:from>
      <xdr:col>13</xdr:col>
      <xdr:colOff>107156</xdr:colOff>
      <xdr:row>20</xdr:row>
      <xdr:rowOff>71437</xdr:rowOff>
    </xdr:from>
    <xdr:to>
      <xdr:col>13</xdr:col>
      <xdr:colOff>452437</xdr:colOff>
      <xdr:row>20</xdr:row>
      <xdr:rowOff>119062</xdr:rowOff>
    </xdr:to>
    <xdr:sp macro="" textlink="">
      <xdr:nvSpPr>
        <xdr:cNvPr id="39" name="Line 18"/>
        <xdr:cNvSpPr>
          <a:spLocks noChangeShapeType="1"/>
        </xdr:cNvSpPr>
      </xdr:nvSpPr>
      <xdr:spPr bwMode="auto">
        <a:xfrm>
          <a:off x="7203281" y="4107656"/>
          <a:ext cx="345281" cy="47625"/>
        </a:xfrm>
        <a:prstGeom prst="line">
          <a:avLst/>
        </a:prstGeom>
        <a:noFill/>
        <a:ln w="9525">
          <a:solidFill>
            <a:srgbClr xmlns:mc="http://schemas.openxmlformats.org/markup-compatibility/2006" xmlns:a14="http://schemas.microsoft.com/office/drawing/2010/main" val="FFFFFF" mc:Ignorable="a14" a14:legacySpreadsheetColorIndex="9"/>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11907</xdr:colOff>
      <xdr:row>17</xdr:row>
      <xdr:rowOff>107155</xdr:rowOff>
    </xdr:from>
    <xdr:to>
      <xdr:col>17</xdr:col>
      <xdr:colOff>107157</xdr:colOff>
      <xdr:row>19</xdr:row>
      <xdr:rowOff>83343</xdr:rowOff>
    </xdr:to>
    <xdr:sp macro="" textlink="">
      <xdr:nvSpPr>
        <xdr:cNvPr id="40" name="Line 18"/>
        <xdr:cNvSpPr>
          <a:spLocks noChangeShapeType="1"/>
        </xdr:cNvSpPr>
      </xdr:nvSpPr>
      <xdr:spPr bwMode="auto">
        <a:xfrm flipV="1">
          <a:off x="9536907" y="3571874"/>
          <a:ext cx="95250" cy="357188"/>
        </a:xfrm>
        <a:prstGeom prst="line">
          <a:avLst/>
        </a:prstGeom>
        <a:ln>
          <a:headEnd/>
          <a:tailEnd type="triangle" w="med" len="med"/>
        </a:ln>
        <a:extLst/>
      </xdr:spPr>
      <xdr:style>
        <a:lnRef idx="1">
          <a:schemeClr val="dk1"/>
        </a:lnRef>
        <a:fillRef idx="0">
          <a:schemeClr val="dk1"/>
        </a:fillRef>
        <a:effectRef idx="0">
          <a:schemeClr val="dk1"/>
        </a:effectRef>
        <a:fontRef idx="minor">
          <a:schemeClr val="tx1"/>
        </a:fontRef>
      </xdr:style>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0</xdr:colOff>
      <xdr:row>11</xdr:row>
      <xdr:rowOff>200024</xdr:rowOff>
    </xdr:from>
    <xdr:to>
      <xdr:col>14</xdr:col>
      <xdr:colOff>531465</xdr:colOff>
      <xdr:row>28</xdr:row>
      <xdr:rowOff>97789</xdr:rowOff>
    </xdr:to>
    <xdr:pic>
      <xdr:nvPicPr>
        <xdr:cNvPr id="4" name="Picture 28" descr="\\clh-dfs\CORELAB\PetServ\Res-Geo\TGentzis\VRo measurements\365-12\3.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86450" y="2495549"/>
          <a:ext cx="2360264" cy="3145790"/>
        </a:xfrm>
        <a:prstGeom prst="rect">
          <a:avLst/>
        </a:prstGeom>
        <a:noFill/>
        <a:ln>
          <a:solidFill>
            <a:schemeClr val="tx1"/>
          </a:solidFill>
          <a:prstDash val="soli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11</xdr:row>
      <xdr:rowOff>200024</xdr:rowOff>
    </xdr:from>
    <xdr:to>
      <xdr:col>18</xdr:col>
      <xdr:colOff>531465</xdr:colOff>
      <xdr:row>28</xdr:row>
      <xdr:rowOff>97789</xdr:rowOff>
    </xdr:to>
    <xdr:pic>
      <xdr:nvPicPr>
        <xdr:cNvPr id="5" name="Picture 29" descr="\\clh-dfs\CORELAB\PetServ\Res-Geo\TGentzis\VRo measurements\365-12\6.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24850" y="2495549"/>
          <a:ext cx="2360264" cy="3145790"/>
        </a:xfrm>
        <a:prstGeom prst="rect">
          <a:avLst/>
        </a:prstGeom>
        <a:noFill/>
        <a:ln>
          <a:solidFill>
            <a:schemeClr val="tx1"/>
          </a:solidFill>
          <a:prstDash val="soli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28</xdr:row>
      <xdr:rowOff>190499</xdr:rowOff>
    </xdr:from>
    <xdr:to>
      <xdr:col>14</xdr:col>
      <xdr:colOff>531465</xdr:colOff>
      <xdr:row>45</xdr:row>
      <xdr:rowOff>78739</xdr:rowOff>
    </xdr:to>
    <xdr:pic>
      <xdr:nvPicPr>
        <xdr:cNvPr id="6" name="Picture 30" descr="\\clh-dfs\CORELAB\PetServ\Res-Geo\TGentzis\VRo measurements\365-12\9.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86450" y="5734049"/>
          <a:ext cx="2360264" cy="3145790"/>
        </a:xfrm>
        <a:prstGeom prst="rect">
          <a:avLst/>
        </a:prstGeom>
        <a:noFill/>
        <a:ln>
          <a:solidFill>
            <a:schemeClr val="tx1"/>
          </a:solidFill>
          <a:prstDash val="soli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28</xdr:row>
      <xdr:rowOff>190499</xdr:rowOff>
    </xdr:from>
    <xdr:to>
      <xdr:col>18</xdr:col>
      <xdr:colOff>531465</xdr:colOff>
      <xdr:row>45</xdr:row>
      <xdr:rowOff>78739</xdr:rowOff>
    </xdr:to>
    <xdr:pic>
      <xdr:nvPicPr>
        <xdr:cNvPr id="56351" name="Picture 31" descr="\\clh-dfs\CORELAB\PetServ\Res-Geo\TGentzis\VRo measurements\365-12\7.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324850" y="5734049"/>
          <a:ext cx="2360264" cy="3145790"/>
        </a:xfrm>
        <a:prstGeom prst="rect">
          <a:avLst/>
        </a:prstGeom>
        <a:noFill/>
        <a:ln>
          <a:solidFill>
            <a:schemeClr val="tx1"/>
          </a:solidFill>
          <a:prstDash val="soli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390525</xdr:colOff>
      <xdr:row>0</xdr:row>
      <xdr:rowOff>104775</xdr:rowOff>
    </xdr:from>
    <xdr:to>
      <xdr:col>18</xdr:col>
      <xdr:colOff>523876</xdr:colOff>
      <xdr:row>4</xdr:row>
      <xdr:rowOff>66675</xdr:rowOff>
    </xdr:to>
    <xdr:pic>
      <xdr:nvPicPr>
        <xdr:cNvPr id="56364" name="Picture 3" descr="CL Logo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934575" y="104775"/>
          <a:ext cx="74295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419100</xdr:colOff>
      <xdr:row>11</xdr:row>
      <xdr:rowOff>66675</xdr:rowOff>
    </xdr:from>
    <xdr:to>
      <xdr:col>15</xdr:col>
      <xdr:colOff>276225</xdr:colOff>
      <xdr:row>12</xdr:row>
      <xdr:rowOff>152400</xdr:rowOff>
    </xdr:to>
    <xdr:grpSp>
      <xdr:nvGrpSpPr>
        <xdr:cNvPr id="56365" name="Group 2"/>
        <xdr:cNvGrpSpPr>
          <a:grpSpLocks/>
        </xdr:cNvGrpSpPr>
      </xdr:nvGrpSpPr>
      <xdr:grpSpPr bwMode="auto">
        <a:xfrm>
          <a:off x="8146256" y="2376488"/>
          <a:ext cx="464344" cy="288131"/>
          <a:chOff x="863" y="870"/>
          <a:chExt cx="49" cy="30"/>
        </a:xfrm>
      </xdr:grpSpPr>
      <xdr:grpSp>
        <xdr:nvGrpSpPr>
          <xdr:cNvPr id="56389" name="Group 3"/>
          <xdr:cNvGrpSpPr>
            <a:grpSpLocks/>
          </xdr:cNvGrpSpPr>
        </xdr:nvGrpSpPr>
        <xdr:grpSpPr bwMode="auto">
          <a:xfrm>
            <a:off x="866" y="870"/>
            <a:ext cx="40" cy="9"/>
            <a:chOff x="866" y="870"/>
            <a:chExt cx="40" cy="9"/>
          </a:xfrm>
        </xdr:grpSpPr>
        <xdr:sp macro="" textlink="">
          <xdr:nvSpPr>
            <xdr:cNvPr id="56391" name="Line 4"/>
            <xdr:cNvSpPr>
              <a:spLocks noChangeShapeType="1"/>
            </xdr:cNvSpPr>
          </xdr:nvSpPr>
          <xdr:spPr bwMode="auto">
            <a:xfrm>
              <a:off x="887" y="873"/>
              <a:ext cx="0" cy="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56392" name="Line 5"/>
            <xdr:cNvSpPr>
              <a:spLocks noChangeShapeType="1"/>
            </xdr:cNvSpPr>
          </xdr:nvSpPr>
          <xdr:spPr bwMode="auto">
            <a:xfrm>
              <a:off x="866" y="870"/>
              <a:ext cx="0" cy="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56393" name="Line 6"/>
            <xdr:cNvSpPr>
              <a:spLocks noChangeShapeType="1"/>
            </xdr:cNvSpPr>
          </xdr:nvSpPr>
          <xdr:spPr bwMode="auto">
            <a:xfrm>
              <a:off x="887" y="879"/>
              <a:ext cx="1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sp macro="" textlink="">
        <xdr:nvSpPr>
          <xdr:cNvPr id="56327" name="Text Box 7"/>
          <xdr:cNvSpPr txBox="1">
            <a:spLocks noChangeArrowheads="1"/>
          </xdr:cNvSpPr>
        </xdr:nvSpPr>
        <xdr:spPr bwMode="auto">
          <a:xfrm>
            <a:off x="863" y="876"/>
            <a:ext cx="49" cy="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US" sz="1200" b="0" i="0" u="none" strike="noStrike" baseline="0">
                <a:solidFill>
                  <a:srgbClr val="000000"/>
                </a:solidFill>
                <a:latin typeface="Calibri"/>
                <a:cs typeface="Calibri"/>
              </a:rPr>
              <a:t> microns um</a:t>
            </a:r>
            <a:endParaRPr lang="en-US"/>
          </a:p>
        </xdr:txBody>
      </xdr:sp>
    </xdr:grpSp>
    <xdr:clientData/>
  </xdr:twoCellAnchor>
  <xdr:twoCellAnchor>
    <xdr:from>
      <xdr:col>14</xdr:col>
      <xdr:colOff>457200</xdr:colOff>
      <xdr:row>11</xdr:row>
      <xdr:rowOff>152400</xdr:rowOff>
    </xdr:from>
    <xdr:to>
      <xdr:col>15</xdr:col>
      <xdr:colOff>28575</xdr:colOff>
      <xdr:row>11</xdr:row>
      <xdr:rowOff>152400</xdr:rowOff>
    </xdr:to>
    <xdr:sp macro="" textlink="">
      <xdr:nvSpPr>
        <xdr:cNvPr id="56366" name="Line 8"/>
        <xdr:cNvSpPr>
          <a:spLocks noChangeShapeType="1"/>
        </xdr:cNvSpPr>
      </xdr:nvSpPr>
      <xdr:spPr bwMode="auto">
        <a:xfrm>
          <a:off x="8172450" y="2447925"/>
          <a:ext cx="1809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228600</xdr:colOff>
      <xdr:row>11</xdr:row>
      <xdr:rowOff>66675</xdr:rowOff>
    </xdr:from>
    <xdr:to>
      <xdr:col>15</xdr:col>
      <xdr:colOff>228600</xdr:colOff>
      <xdr:row>11</xdr:row>
      <xdr:rowOff>152400</xdr:rowOff>
    </xdr:to>
    <xdr:sp macro="" textlink="">
      <xdr:nvSpPr>
        <xdr:cNvPr id="56367" name="Line 9"/>
        <xdr:cNvSpPr>
          <a:spLocks noChangeShapeType="1"/>
        </xdr:cNvSpPr>
      </xdr:nvSpPr>
      <xdr:spPr bwMode="auto">
        <a:xfrm>
          <a:off x="8553450" y="2362200"/>
          <a:ext cx="0" cy="857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133351</xdr:colOff>
      <xdr:row>36</xdr:row>
      <xdr:rowOff>142875</xdr:rowOff>
    </xdr:from>
    <xdr:to>
      <xdr:col>12</xdr:col>
      <xdr:colOff>457201</xdr:colOff>
      <xdr:row>38</xdr:row>
      <xdr:rowOff>28575</xdr:rowOff>
    </xdr:to>
    <xdr:sp macro="" textlink="">
      <xdr:nvSpPr>
        <xdr:cNvPr id="56370" name="Line 15"/>
        <xdr:cNvSpPr>
          <a:spLocks noChangeShapeType="1"/>
        </xdr:cNvSpPr>
      </xdr:nvSpPr>
      <xdr:spPr bwMode="auto">
        <a:xfrm flipH="1">
          <a:off x="6629401" y="7229475"/>
          <a:ext cx="323850" cy="266700"/>
        </a:xfrm>
        <a:prstGeom prst="line">
          <a:avLst/>
        </a:prstGeom>
        <a:noFill/>
        <a:ln w="9525">
          <a:solidFill>
            <a:srgbClr xmlns:mc="http://schemas.openxmlformats.org/markup-compatibility/2006" xmlns:a14="http://schemas.microsoft.com/office/drawing/2010/main" val="FFFFFF" mc:Ignorable="a14" a14:legacySpreadsheetColorIndex="9"/>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419099</xdr:colOff>
      <xdr:row>36</xdr:row>
      <xdr:rowOff>57150</xdr:rowOff>
    </xdr:from>
    <xdr:to>
      <xdr:col>16</xdr:col>
      <xdr:colOff>581024</xdr:colOff>
      <xdr:row>39</xdr:row>
      <xdr:rowOff>114300</xdr:rowOff>
    </xdr:to>
    <xdr:sp macro="" textlink="">
      <xdr:nvSpPr>
        <xdr:cNvPr id="56372" name="Line 18"/>
        <xdr:cNvSpPr>
          <a:spLocks noChangeShapeType="1"/>
        </xdr:cNvSpPr>
      </xdr:nvSpPr>
      <xdr:spPr bwMode="auto">
        <a:xfrm>
          <a:off x="9353549" y="7143750"/>
          <a:ext cx="161925" cy="628650"/>
        </a:xfrm>
        <a:prstGeom prst="line">
          <a:avLst/>
        </a:prstGeom>
        <a:noFill/>
        <a:ln w="9525">
          <a:solidFill>
            <a:srgbClr xmlns:mc="http://schemas.openxmlformats.org/markup-compatibility/2006" xmlns:a14="http://schemas.microsoft.com/office/drawing/2010/main" val="FFFFFF" mc:Ignorable="a14" a14:legacySpreadsheetColorIndex="9"/>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295275</xdr:colOff>
      <xdr:row>23</xdr:row>
      <xdr:rowOff>76200</xdr:rowOff>
    </xdr:from>
    <xdr:to>
      <xdr:col>13</xdr:col>
      <xdr:colOff>495300</xdr:colOff>
      <xdr:row>24</xdr:row>
      <xdr:rowOff>76200</xdr:rowOff>
    </xdr:to>
    <xdr:sp macro="" textlink="">
      <xdr:nvSpPr>
        <xdr:cNvPr id="56339" name="Text Box 19"/>
        <xdr:cNvSpPr txBox="1">
          <a:spLocks noChangeArrowheads="1"/>
        </xdr:cNvSpPr>
      </xdr:nvSpPr>
      <xdr:spPr bwMode="auto">
        <a:xfrm>
          <a:off x="7400925" y="4667250"/>
          <a:ext cx="200025" cy="190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100" b="0" i="0" u="none" strike="noStrike" baseline="0">
              <a:solidFill>
                <a:srgbClr val="000000"/>
              </a:solidFill>
              <a:latin typeface="Calibri"/>
              <a:cs typeface="Calibri"/>
            </a:rPr>
            <a:t> P</a:t>
          </a:r>
          <a:endParaRPr lang="en-US"/>
        </a:p>
      </xdr:txBody>
    </xdr:sp>
    <xdr:clientData/>
  </xdr:twoCellAnchor>
  <xdr:twoCellAnchor>
    <xdr:from>
      <xdr:col>13</xdr:col>
      <xdr:colOff>447675</xdr:colOff>
      <xdr:row>24</xdr:row>
      <xdr:rowOff>38100</xdr:rowOff>
    </xdr:from>
    <xdr:to>
      <xdr:col>13</xdr:col>
      <xdr:colOff>523875</xdr:colOff>
      <xdr:row>25</xdr:row>
      <xdr:rowOff>154781</xdr:rowOff>
    </xdr:to>
    <xdr:sp macro="" textlink="">
      <xdr:nvSpPr>
        <xdr:cNvPr id="56374" name="Line 20"/>
        <xdr:cNvSpPr>
          <a:spLocks noChangeShapeType="1"/>
        </xdr:cNvSpPr>
      </xdr:nvSpPr>
      <xdr:spPr bwMode="auto">
        <a:xfrm>
          <a:off x="7567613" y="4836319"/>
          <a:ext cx="76200" cy="307181"/>
        </a:xfrm>
        <a:prstGeom prst="line">
          <a:avLst/>
        </a:prstGeom>
        <a:noFill/>
        <a:ln w="9525">
          <a:solidFill>
            <a:srgbClr xmlns:mc="http://schemas.openxmlformats.org/markup-compatibility/2006" xmlns:a14="http://schemas.microsoft.com/office/drawing/2010/main" val="FFFFFF" mc:Ignorable="a14" a14:legacySpreadsheetColorIndex="9"/>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309562</xdr:colOff>
      <xdr:row>36</xdr:row>
      <xdr:rowOff>57150</xdr:rowOff>
    </xdr:from>
    <xdr:to>
      <xdr:col>17</xdr:col>
      <xdr:colOff>519112</xdr:colOff>
      <xdr:row>37</xdr:row>
      <xdr:rowOff>47625</xdr:rowOff>
    </xdr:to>
    <xdr:sp macro="" textlink="">
      <xdr:nvSpPr>
        <xdr:cNvPr id="56341" name="Text Box 21"/>
        <xdr:cNvSpPr txBox="1">
          <a:spLocks noChangeArrowheads="1"/>
        </xdr:cNvSpPr>
      </xdr:nvSpPr>
      <xdr:spPr bwMode="auto">
        <a:xfrm>
          <a:off x="9858375" y="7165181"/>
          <a:ext cx="209550"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100" b="0" i="0" u="none" strike="noStrike" baseline="0">
              <a:solidFill>
                <a:srgbClr val="000000"/>
              </a:solidFill>
              <a:latin typeface="Calibri"/>
              <a:cs typeface="Calibri"/>
            </a:rPr>
            <a:t> P</a:t>
          </a:r>
          <a:endParaRPr lang="en-US"/>
        </a:p>
      </xdr:txBody>
    </xdr:sp>
    <xdr:clientData/>
  </xdr:twoCellAnchor>
  <xdr:twoCellAnchor>
    <xdr:from>
      <xdr:col>13</xdr:col>
      <xdr:colOff>145256</xdr:colOff>
      <xdr:row>43</xdr:row>
      <xdr:rowOff>119063</xdr:rowOff>
    </xdr:from>
    <xdr:to>
      <xdr:col>13</xdr:col>
      <xdr:colOff>352425</xdr:colOff>
      <xdr:row>44</xdr:row>
      <xdr:rowOff>109538</xdr:rowOff>
    </xdr:to>
    <xdr:sp macro="" textlink="">
      <xdr:nvSpPr>
        <xdr:cNvPr id="56343" name="Text Box 23"/>
        <xdr:cNvSpPr txBox="1">
          <a:spLocks noChangeArrowheads="1"/>
        </xdr:cNvSpPr>
      </xdr:nvSpPr>
      <xdr:spPr bwMode="auto">
        <a:xfrm>
          <a:off x="7265194" y="8560594"/>
          <a:ext cx="207169"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100" b="0" i="0" u="none" strike="noStrike" baseline="0">
              <a:solidFill>
                <a:srgbClr val="000000"/>
              </a:solidFill>
              <a:latin typeface="Calibri"/>
              <a:cs typeface="Calibri"/>
            </a:rPr>
            <a:t> P</a:t>
          </a:r>
          <a:endParaRPr lang="en-US"/>
        </a:p>
      </xdr:txBody>
    </xdr:sp>
    <xdr:clientData/>
  </xdr:twoCellAnchor>
  <mc:AlternateContent xmlns:mc="http://schemas.openxmlformats.org/markup-compatibility/2006">
    <mc:Choice xmlns:a14="http://schemas.microsoft.com/office/drawing/2010/main" Requires="a14">
      <xdr:twoCellAnchor>
        <xdr:from>
          <xdr:col>20</xdr:col>
          <xdr:colOff>457200</xdr:colOff>
          <xdr:row>14</xdr:row>
          <xdr:rowOff>47625</xdr:rowOff>
        </xdr:from>
        <xdr:to>
          <xdr:col>22</xdr:col>
          <xdr:colOff>114300</xdr:colOff>
          <xdr:row>15</xdr:row>
          <xdr:rowOff>76200</xdr:rowOff>
        </xdr:to>
        <xdr:sp macro="" textlink="">
          <xdr:nvSpPr>
            <xdr:cNvPr id="56344" name="Button 24" hidden="1">
              <a:extLst>
                <a:ext uri="{63B3BB69-23CF-44E3-9099-C40C66FF867C}">
                  <a14:compatExt spid="_x0000_s56344"/>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1" i="0" u="none" strike="noStrike" baseline="0">
                  <a:solidFill>
                    <a:srgbClr val="000000"/>
                  </a:solidFill>
                  <a:latin typeface="Arial"/>
                  <a:cs typeface="Arial"/>
                </a:rPr>
                <a:t>RUN macro</a:t>
              </a:r>
            </a:p>
          </xdr:txBody>
        </xdr:sp>
        <xdr:clientData fPrintsWithSheet="0"/>
      </xdr:twoCellAnchor>
    </mc:Choice>
    <mc:Fallback/>
  </mc:AlternateContent>
  <xdr:twoCellAnchor>
    <xdr:from>
      <xdr:col>11</xdr:col>
      <xdr:colOff>66675</xdr:colOff>
      <xdr:row>12</xdr:row>
      <xdr:rowOff>85725</xdr:rowOff>
    </xdr:from>
    <xdr:to>
      <xdr:col>11</xdr:col>
      <xdr:colOff>266700</xdr:colOff>
      <xdr:row>13</xdr:row>
      <xdr:rowOff>180975</xdr:rowOff>
    </xdr:to>
    <xdr:sp macro="" textlink="">
      <xdr:nvSpPr>
        <xdr:cNvPr id="56345" name="Text Box 25"/>
        <xdr:cNvSpPr txBox="1">
          <a:spLocks noChangeArrowheads="1"/>
        </xdr:cNvSpPr>
      </xdr:nvSpPr>
      <xdr:spPr bwMode="auto">
        <a:xfrm>
          <a:off x="5953125" y="2581275"/>
          <a:ext cx="200025" cy="2857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6576" rIns="0" bIns="0" anchor="t" upright="1"/>
        <a:lstStyle/>
        <a:p>
          <a:pPr algn="l" rtl="0">
            <a:defRPr sz="1000"/>
          </a:pPr>
          <a:r>
            <a:rPr lang="en-US" sz="1600" b="1" i="0" u="none" strike="noStrike" baseline="0">
              <a:solidFill>
                <a:srgbClr val="000000"/>
              </a:solidFill>
              <a:latin typeface="Calibri"/>
              <a:cs typeface="Calibri"/>
            </a:rPr>
            <a:t>A</a:t>
          </a:r>
          <a:endParaRPr lang="en-US"/>
        </a:p>
      </xdr:txBody>
    </xdr:sp>
    <xdr:clientData/>
  </xdr:twoCellAnchor>
  <xdr:twoCellAnchor>
    <xdr:from>
      <xdr:col>11</xdr:col>
      <xdr:colOff>104775</xdr:colOff>
      <xdr:row>29</xdr:row>
      <xdr:rowOff>114300</xdr:rowOff>
    </xdr:from>
    <xdr:to>
      <xdr:col>11</xdr:col>
      <xdr:colOff>304800</xdr:colOff>
      <xdr:row>31</xdr:row>
      <xdr:rowOff>19050</xdr:rowOff>
    </xdr:to>
    <xdr:sp macro="" textlink="">
      <xdr:nvSpPr>
        <xdr:cNvPr id="56346" name="Text Box 26"/>
        <xdr:cNvSpPr txBox="1">
          <a:spLocks noChangeArrowheads="1"/>
        </xdr:cNvSpPr>
      </xdr:nvSpPr>
      <xdr:spPr bwMode="auto">
        <a:xfrm>
          <a:off x="5991225" y="5848350"/>
          <a:ext cx="200025" cy="2857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6576" rIns="0" bIns="0" anchor="t" upright="1"/>
        <a:lstStyle/>
        <a:p>
          <a:pPr algn="l" rtl="0">
            <a:defRPr sz="1000"/>
          </a:pPr>
          <a:r>
            <a:rPr lang="en-US" sz="1600" b="1" i="0" u="none" strike="noStrike" baseline="0">
              <a:solidFill>
                <a:srgbClr val="000000"/>
              </a:solidFill>
              <a:latin typeface="Calibri"/>
              <a:cs typeface="Calibri"/>
            </a:rPr>
            <a:t>C</a:t>
          </a:r>
          <a:endParaRPr lang="en-US"/>
        </a:p>
      </xdr:txBody>
    </xdr:sp>
    <xdr:clientData/>
  </xdr:twoCellAnchor>
  <xdr:twoCellAnchor>
    <xdr:from>
      <xdr:col>15</xdr:col>
      <xdr:colOff>85725</xdr:colOff>
      <xdr:row>29</xdr:row>
      <xdr:rowOff>85725</xdr:rowOff>
    </xdr:from>
    <xdr:to>
      <xdr:col>15</xdr:col>
      <xdr:colOff>285750</xdr:colOff>
      <xdr:row>30</xdr:row>
      <xdr:rowOff>180975</xdr:rowOff>
    </xdr:to>
    <xdr:sp macro="" textlink="">
      <xdr:nvSpPr>
        <xdr:cNvPr id="56347" name="Text Box 27"/>
        <xdr:cNvSpPr txBox="1">
          <a:spLocks noChangeArrowheads="1"/>
        </xdr:cNvSpPr>
      </xdr:nvSpPr>
      <xdr:spPr bwMode="auto">
        <a:xfrm>
          <a:off x="8410575" y="5819775"/>
          <a:ext cx="200025" cy="2857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6576" rIns="0" bIns="0" anchor="t" upright="1"/>
        <a:lstStyle/>
        <a:p>
          <a:pPr algn="l" rtl="0">
            <a:defRPr sz="1000"/>
          </a:pPr>
          <a:r>
            <a:rPr lang="en-US" sz="1600" b="1" i="0" u="none" strike="noStrike" baseline="0">
              <a:solidFill>
                <a:srgbClr val="000000"/>
              </a:solidFill>
              <a:latin typeface="Calibri"/>
              <a:cs typeface="Calibri"/>
            </a:rPr>
            <a:t>D</a:t>
          </a:r>
          <a:endParaRPr lang="en-US"/>
        </a:p>
      </xdr:txBody>
    </xdr:sp>
    <xdr:clientData/>
  </xdr:twoCellAnchor>
  <xdr:twoCellAnchor>
    <xdr:from>
      <xdr:col>15</xdr:col>
      <xdr:colOff>85725</xdr:colOff>
      <xdr:row>12</xdr:row>
      <xdr:rowOff>104775</xdr:rowOff>
    </xdr:from>
    <xdr:to>
      <xdr:col>15</xdr:col>
      <xdr:colOff>285750</xdr:colOff>
      <xdr:row>14</xdr:row>
      <xdr:rowOff>9525</xdr:rowOff>
    </xdr:to>
    <xdr:sp macro="" textlink="">
      <xdr:nvSpPr>
        <xdr:cNvPr id="56348" name="Text Box 28"/>
        <xdr:cNvSpPr txBox="1">
          <a:spLocks noChangeArrowheads="1"/>
        </xdr:cNvSpPr>
      </xdr:nvSpPr>
      <xdr:spPr bwMode="auto">
        <a:xfrm>
          <a:off x="8410575" y="2600325"/>
          <a:ext cx="200025" cy="2857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6576" rIns="0" bIns="0" anchor="t" upright="1"/>
        <a:lstStyle/>
        <a:p>
          <a:pPr algn="l" rtl="0">
            <a:defRPr sz="1000"/>
          </a:pPr>
          <a:r>
            <a:rPr lang="en-US" sz="1600" b="1" i="0" u="none" strike="noStrike" baseline="0">
              <a:solidFill>
                <a:srgbClr val="000000"/>
              </a:solidFill>
              <a:latin typeface="Calibri"/>
              <a:cs typeface="Calibri"/>
            </a:rPr>
            <a:t>B</a:t>
          </a:r>
          <a:endParaRPr lang="en-US"/>
        </a:p>
      </xdr:txBody>
    </xdr:sp>
    <xdr:clientData/>
  </xdr:twoCellAnchor>
  <xdr:twoCellAnchor>
    <xdr:from>
      <xdr:col>0</xdr:col>
      <xdr:colOff>0</xdr:colOff>
      <xdr:row>40</xdr:row>
      <xdr:rowOff>9525</xdr:rowOff>
    </xdr:from>
    <xdr:to>
      <xdr:col>11</xdr:col>
      <xdr:colOff>0</xdr:colOff>
      <xdr:row>45</xdr:row>
      <xdr:rowOff>114300</xdr:rowOff>
    </xdr:to>
    <xdr:sp macro="" textlink="">
      <xdr:nvSpPr>
        <xdr:cNvPr id="56349" name="Text Box 29"/>
        <xdr:cNvSpPr txBox="1">
          <a:spLocks noChangeArrowheads="1"/>
        </xdr:cNvSpPr>
      </xdr:nvSpPr>
      <xdr:spPr bwMode="auto">
        <a:xfrm>
          <a:off x="0" y="7858125"/>
          <a:ext cx="5886450" cy="10572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7432" rIns="0" bIns="0" anchor="t" upright="1"/>
        <a:lstStyle/>
        <a:p>
          <a:pPr algn="l" rtl="0">
            <a:defRPr sz="1000"/>
          </a:pPr>
          <a:r>
            <a:rPr lang="en-US" sz="1200" b="1" i="0" u="none" strike="noStrike" baseline="0">
              <a:solidFill>
                <a:srgbClr val="000000"/>
              </a:solidFill>
              <a:latin typeface="Arial"/>
              <a:cs typeface="Arial"/>
            </a:rPr>
            <a:t>Photo Captions</a:t>
          </a:r>
          <a:r>
            <a:rPr lang="en-US" sz="1200" b="0" i="0" u="none" strike="noStrike" baseline="0">
              <a:solidFill>
                <a:srgbClr val="000000"/>
              </a:solidFill>
              <a:latin typeface="Arial"/>
              <a:cs typeface="Arial"/>
            </a:rPr>
            <a:t>:</a:t>
          </a:r>
        </a:p>
        <a:p>
          <a:pPr algn="l" rtl="0">
            <a:defRPr sz="1000"/>
          </a:pPr>
          <a:r>
            <a:rPr lang="en-US" sz="1200" b="0" i="0" u="none" strike="noStrike" baseline="0">
              <a:solidFill>
                <a:srgbClr val="000000"/>
              </a:solidFill>
              <a:latin typeface="Arial"/>
              <a:cs typeface="Arial"/>
            </a:rPr>
            <a:t>(A) Kerogen (Kgn) enclosing framboidal pyrite (P). </a:t>
          </a:r>
        </a:p>
        <a:p>
          <a:pPr algn="l" rtl="0">
            <a:defRPr sz="1000"/>
          </a:pPr>
          <a:r>
            <a:rPr lang="en-US" sz="1200" b="0" i="0" u="none" strike="noStrike" baseline="0">
              <a:solidFill>
                <a:srgbClr val="000000"/>
              </a:solidFill>
              <a:latin typeface="Arial"/>
              <a:cs typeface="Arial"/>
            </a:rPr>
            <a:t>(B) Dispersed but laminated organic matter (DOM). </a:t>
          </a:r>
        </a:p>
        <a:p>
          <a:pPr algn="l" rtl="0">
            <a:defRPr sz="1000"/>
          </a:pPr>
          <a:r>
            <a:rPr lang="en-US" sz="1200" b="0" i="0" u="none" strike="noStrike" baseline="0">
              <a:solidFill>
                <a:srgbClr val="000000"/>
              </a:solidFill>
              <a:latin typeface="Arial"/>
              <a:cs typeface="Arial"/>
            </a:rPr>
            <a:t>(C) Same as in (B). A small kerogen grain (Kgn) is seen in the middle (Ro,ran=0.90%). </a:t>
          </a:r>
        </a:p>
        <a:p>
          <a:pPr algn="l" rtl="0">
            <a:defRPr sz="1000"/>
          </a:pPr>
          <a:r>
            <a:rPr lang="en-US" sz="1200" b="0" i="0" u="none" strike="noStrike" baseline="0">
              <a:solidFill>
                <a:srgbClr val="000000"/>
              </a:solidFill>
              <a:latin typeface="Arial"/>
              <a:cs typeface="Arial"/>
            </a:rPr>
            <a:t>(D) Slightly granular kerogen (Grnl Kgn) having micrinitic texture (Ro,ran=0.62%).</a:t>
          </a:r>
          <a:endParaRPr lang="en-US" sz="1200"/>
        </a:p>
      </xdr:txBody>
    </xdr:sp>
    <xdr:clientData/>
  </xdr:twoCellAnchor>
  <xdr:twoCellAnchor>
    <xdr:from>
      <xdr:col>0</xdr:col>
      <xdr:colOff>0</xdr:colOff>
      <xdr:row>32</xdr:row>
      <xdr:rowOff>0</xdr:rowOff>
    </xdr:from>
    <xdr:to>
      <xdr:col>11</xdr:col>
      <xdr:colOff>0</xdr:colOff>
      <xdr:row>40</xdr:row>
      <xdr:rowOff>9525</xdr:rowOff>
    </xdr:to>
    <xdr:sp macro="" textlink="">
      <xdr:nvSpPr>
        <xdr:cNvPr id="56350" name="Text Box 30"/>
        <xdr:cNvSpPr txBox="1">
          <a:spLocks noChangeArrowheads="1"/>
        </xdr:cNvSpPr>
      </xdr:nvSpPr>
      <xdr:spPr bwMode="auto">
        <a:xfrm>
          <a:off x="0" y="6305550"/>
          <a:ext cx="5886450" cy="15525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7432" rIns="0" bIns="0" anchor="t" upright="1"/>
        <a:lstStyle/>
        <a:p>
          <a:pPr algn="l" rtl="0">
            <a:defRPr sz="1000"/>
          </a:pPr>
          <a:r>
            <a:rPr lang="en-US" sz="1200" b="1" i="0" u="none" strike="noStrike" baseline="0">
              <a:solidFill>
                <a:srgbClr val="000000"/>
              </a:solidFill>
              <a:latin typeface="Arial"/>
              <a:cs typeface="Arial"/>
            </a:rPr>
            <a:t>General Description</a:t>
          </a:r>
          <a:r>
            <a:rPr lang="en-US" sz="1200" b="0" i="0" u="none" strike="noStrike" baseline="0">
              <a:solidFill>
                <a:srgbClr val="000000"/>
              </a:solidFill>
              <a:latin typeface="Arial"/>
              <a:cs typeface="Arial"/>
            </a:rPr>
            <a:t>: The matrix is more calcareous than in the previous sample. Pyrite is common. The sample contains finely-dispersed and often laminated rganic matter, kerogen lamellae, minor primary kerogen (vitrinite), and trace granular (micrinitic) kerogen. The latter has considerably lower reflectance.  Based on the mean Ro,ran of the vitrinite (0.90%), the organic matter is considered to be mature and situated in the middle stage of the oil window.</a:t>
          </a:r>
          <a:endParaRPr lang="en-US" sz="1200"/>
        </a:p>
      </xdr:txBody>
    </xdr:sp>
    <xdr:clientData/>
  </xdr:twoCellAnchor>
  <xdr:twoCellAnchor>
    <xdr:from>
      <xdr:col>0</xdr:col>
      <xdr:colOff>9525</xdr:colOff>
      <xdr:row>12</xdr:row>
      <xdr:rowOff>9525</xdr:rowOff>
    </xdr:from>
    <xdr:to>
      <xdr:col>10</xdr:col>
      <xdr:colOff>600075</xdr:colOff>
      <xdr:row>32</xdr:row>
      <xdr:rowOff>0</xdr:rowOff>
    </xdr:to>
    <xdr:graphicFrame macro="">
      <xdr:nvGraphicFramePr>
        <xdr:cNvPr id="56384"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342900</xdr:colOff>
      <xdr:row>19</xdr:row>
      <xdr:rowOff>114300</xdr:rowOff>
    </xdr:from>
    <xdr:to>
      <xdr:col>17</xdr:col>
      <xdr:colOff>95250</xdr:colOff>
      <xdr:row>21</xdr:row>
      <xdr:rowOff>57150</xdr:rowOff>
    </xdr:to>
    <xdr:sp macro="" textlink="">
      <xdr:nvSpPr>
        <xdr:cNvPr id="56360" name="Text Box 40"/>
        <xdr:cNvSpPr txBox="1">
          <a:spLocks noChangeArrowheads="1"/>
        </xdr:cNvSpPr>
      </xdr:nvSpPr>
      <xdr:spPr bwMode="auto">
        <a:xfrm>
          <a:off x="9277350" y="3943350"/>
          <a:ext cx="361950" cy="3238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100" b="0" i="0" u="none" strike="noStrike" baseline="0">
              <a:solidFill>
                <a:srgbClr val="000000"/>
              </a:solidFill>
              <a:latin typeface="Calibri"/>
              <a:cs typeface="Calibri"/>
            </a:rPr>
            <a:t>DOM</a:t>
          </a:r>
          <a:endParaRPr lang="en-US"/>
        </a:p>
      </xdr:txBody>
    </xdr:sp>
    <xdr:clientData/>
  </xdr:twoCellAnchor>
  <xdr:twoCellAnchor>
    <xdr:from>
      <xdr:col>12</xdr:col>
      <xdr:colOff>381000</xdr:colOff>
      <xdr:row>19</xdr:row>
      <xdr:rowOff>104775</xdr:rowOff>
    </xdr:from>
    <xdr:to>
      <xdr:col>13</xdr:col>
      <xdr:colOff>66675</xdr:colOff>
      <xdr:row>21</xdr:row>
      <xdr:rowOff>0</xdr:rowOff>
    </xdr:to>
    <xdr:sp macro="" textlink="">
      <xdr:nvSpPr>
        <xdr:cNvPr id="56361" name="Text Box 41"/>
        <xdr:cNvSpPr txBox="1">
          <a:spLocks noChangeArrowheads="1"/>
        </xdr:cNvSpPr>
      </xdr:nvSpPr>
      <xdr:spPr bwMode="auto">
        <a:xfrm>
          <a:off x="6877050" y="3933825"/>
          <a:ext cx="295275" cy="2762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ctr" upright="1"/>
        <a:lstStyle/>
        <a:p>
          <a:pPr algn="ctr" rtl="0">
            <a:defRPr sz="1000"/>
          </a:pPr>
          <a:r>
            <a:rPr lang="en-US" sz="1100" b="0" i="0" u="none" strike="noStrike" baseline="0">
              <a:solidFill>
                <a:srgbClr val="000000"/>
              </a:solidFill>
              <a:latin typeface="Calibri"/>
              <a:cs typeface="Calibri"/>
            </a:rPr>
            <a:t>Kgn</a:t>
          </a:r>
          <a:endParaRPr lang="en-US"/>
        </a:p>
      </xdr:txBody>
    </xdr:sp>
    <xdr:clientData/>
  </xdr:twoCellAnchor>
  <xdr:twoCellAnchor>
    <xdr:from>
      <xdr:col>16</xdr:col>
      <xdr:colOff>342900</xdr:colOff>
      <xdr:row>36</xdr:row>
      <xdr:rowOff>76200</xdr:rowOff>
    </xdr:from>
    <xdr:to>
      <xdr:col>17</xdr:col>
      <xdr:colOff>76200</xdr:colOff>
      <xdr:row>38</xdr:row>
      <xdr:rowOff>66675</xdr:rowOff>
    </xdr:to>
    <xdr:sp macro="" textlink="">
      <xdr:nvSpPr>
        <xdr:cNvPr id="56362" name="Text Box 42"/>
        <xdr:cNvSpPr txBox="1">
          <a:spLocks noChangeArrowheads="1"/>
        </xdr:cNvSpPr>
      </xdr:nvSpPr>
      <xdr:spPr bwMode="auto">
        <a:xfrm>
          <a:off x="9277350" y="7162800"/>
          <a:ext cx="342900" cy="3714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ctr" rtl="0">
            <a:defRPr sz="1000"/>
          </a:pPr>
          <a:r>
            <a:rPr lang="en-US" sz="1100" b="0" i="0" u="none" strike="noStrike" baseline="0">
              <a:solidFill>
                <a:srgbClr val="000000"/>
              </a:solidFill>
              <a:latin typeface="Calibri"/>
              <a:cs typeface="Calibri"/>
            </a:rPr>
            <a:t>Grnl Kgn</a:t>
          </a:r>
          <a:endParaRPr lang="en-US"/>
        </a:p>
      </xdr:txBody>
    </xdr:sp>
    <xdr:clientData/>
  </xdr:twoCellAnchor>
  <xdr:twoCellAnchor>
    <xdr:from>
      <xdr:col>12</xdr:col>
      <xdr:colOff>381000</xdr:colOff>
      <xdr:row>36</xdr:row>
      <xdr:rowOff>85725</xdr:rowOff>
    </xdr:from>
    <xdr:to>
      <xdr:col>13</xdr:col>
      <xdr:colOff>66675</xdr:colOff>
      <xdr:row>37</xdr:row>
      <xdr:rowOff>171450</xdr:rowOff>
    </xdr:to>
    <xdr:sp macro="" textlink="">
      <xdr:nvSpPr>
        <xdr:cNvPr id="56363" name="Text Box 43"/>
        <xdr:cNvSpPr txBox="1">
          <a:spLocks noChangeArrowheads="1"/>
        </xdr:cNvSpPr>
      </xdr:nvSpPr>
      <xdr:spPr bwMode="auto">
        <a:xfrm>
          <a:off x="6877050" y="7172325"/>
          <a:ext cx="295275" cy="2762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100" b="0" i="0" u="none" strike="noStrike" baseline="0">
              <a:solidFill>
                <a:srgbClr val="000000"/>
              </a:solidFill>
              <a:latin typeface="Calibri"/>
              <a:cs typeface="Calibri"/>
            </a:rPr>
            <a:t>Kgn</a:t>
          </a:r>
          <a:endParaRPr lang="en-US"/>
        </a:p>
      </xdr:txBody>
    </xdr:sp>
    <xdr:clientData/>
  </xdr:twoCellAnchor>
  <mc:AlternateContent xmlns:mc="http://schemas.openxmlformats.org/markup-compatibility/2006">
    <mc:Choice xmlns:a14="http://schemas.microsoft.com/office/drawing/2010/main" Requires="a14">
      <xdr:twoCellAnchor>
        <xdr:from>
          <xdr:col>20</xdr:col>
          <xdr:colOff>409575</xdr:colOff>
          <xdr:row>9</xdr:row>
          <xdr:rowOff>0</xdr:rowOff>
        </xdr:from>
        <xdr:to>
          <xdr:col>22</xdr:col>
          <xdr:colOff>66675</xdr:colOff>
          <xdr:row>10</xdr:row>
          <xdr:rowOff>104775</xdr:rowOff>
        </xdr:to>
        <xdr:sp macro="" textlink="">
          <xdr:nvSpPr>
            <xdr:cNvPr id="2" name="Button 26" hidden="1">
              <a:extLst>
                <a:ext uri="{63B3BB69-23CF-44E3-9099-C40C66FF867C}">
                  <a14:compatExt spid="_x0000_s56346"/>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200" b="1" i="0" u="none" strike="noStrike" baseline="0">
                  <a:solidFill>
                    <a:srgbClr val="000000"/>
                  </a:solidFill>
                  <a:latin typeface="Calibri"/>
                  <a:cs typeface="Calibri"/>
                </a:rPr>
                <a:t>Macro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561975</xdr:colOff>
          <xdr:row>11</xdr:row>
          <xdr:rowOff>133350</xdr:rowOff>
        </xdr:from>
        <xdr:to>
          <xdr:col>21</xdr:col>
          <xdr:colOff>600075</xdr:colOff>
          <xdr:row>13</xdr:row>
          <xdr:rowOff>0</xdr:rowOff>
        </xdr:to>
        <xdr:sp macro="" textlink="">
          <xdr:nvSpPr>
            <xdr:cNvPr id="3" name="Button 27" hidden="1">
              <a:extLst>
                <a:ext uri="{63B3BB69-23CF-44E3-9099-C40C66FF867C}">
                  <a14:compatExt spid="_x0000_s56347"/>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Macro 3</a:t>
              </a:r>
            </a:p>
          </xdr:txBody>
        </xdr:sp>
        <xdr:clientData fPrintsWithSheet="0"/>
      </xdr:twoCellAnchor>
    </mc:Choice>
    <mc:Fallback/>
  </mc:AlternateContent>
  <xdr:twoCellAnchor>
    <xdr:from>
      <xdr:col>11</xdr:col>
      <xdr:colOff>542924</xdr:colOff>
      <xdr:row>18</xdr:row>
      <xdr:rowOff>180974</xdr:rowOff>
    </xdr:from>
    <xdr:to>
      <xdr:col>12</xdr:col>
      <xdr:colOff>438149</xdr:colOff>
      <xdr:row>20</xdr:row>
      <xdr:rowOff>114299</xdr:rowOff>
    </xdr:to>
    <xdr:sp macro="" textlink="">
      <xdr:nvSpPr>
        <xdr:cNvPr id="39" name="Line 20"/>
        <xdr:cNvSpPr>
          <a:spLocks noChangeShapeType="1"/>
        </xdr:cNvSpPr>
      </xdr:nvSpPr>
      <xdr:spPr bwMode="auto">
        <a:xfrm flipH="1" flipV="1">
          <a:off x="6429374" y="3819524"/>
          <a:ext cx="504825" cy="314325"/>
        </a:xfrm>
        <a:prstGeom prst="line">
          <a:avLst/>
        </a:prstGeom>
        <a:noFill/>
        <a:ln w="9525">
          <a:solidFill>
            <a:srgbClr xmlns:mc="http://schemas.openxmlformats.org/markup-compatibility/2006" xmlns:a14="http://schemas.microsoft.com/office/drawing/2010/main" val="FFFFFF" mc:Ignorable="a14" a14:legacySpreadsheetColorIndex="9"/>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xdr:col>
      <xdr:colOff>590550</xdr:colOff>
      <xdr:row>20</xdr:row>
      <xdr:rowOff>190499</xdr:rowOff>
    </xdr:from>
    <xdr:to>
      <xdr:col>13</xdr:col>
      <xdr:colOff>133350</xdr:colOff>
      <xdr:row>23</xdr:row>
      <xdr:rowOff>28574</xdr:rowOff>
    </xdr:to>
    <xdr:sp macro="" textlink="">
      <xdr:nvSpPr>
        <xdr:cNvPr id="40" name="Line 20"/>
        <xdr:cNvSpPr>
          <a:spLocks noChangeShapeType="1"/>
        </xdr:cNvSpPr>
      </xdr:nvSpPr>
      <xdr:spPr bwMode="auto">
        <a:xfrm>
          <a:off x="7086600" y="4210049"/>
          <a:ext cx="152400" cy="409575"/>
        </a:xfrm>
        <a:prstGeom prst="line">
          <a:avLst/>
        </a:prstGeom>
        <a:noFill/>
        <a:ln w="9525">
          <a:solidFill>
            <a:srgbClr xmlns:mc="http://schemas.openxmlformats.org/markup-compatibility/2006" xmlns:a14="http://schemas.microsoft.com/office/drawing/2010/main" val="FFFFFF" mc:Ignorable="a14" a14:legacySpreadsheetColorIndex="9"/>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0</xdr:colOff>
      <xdr:row>11</xdr:row>
      <xdr:rowOff>200024</xdr:rowOff>
    </xdr:from>
    <xdr:to>
      <xdr:col>14</xdr:col>
      <xdr:colOff>531465</xdr:colOff>
      <xdr:row>28</xdr:row>
      <xdr:rowOff>97789</xdr:rowOff>
    </xdr:to>
    <xdr:pic>
      <xdr:nvPicPr>
        <xdr:cNvPr id="4" name="Picture 28" descr="\\clh-dfs\CORELAB\PetServ\Res-Geo\TGentzis\VRo measurements\366-12\1.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86450" y="2495549"/>
          <a:ext cx="2360264" cy="3145790"/>
        </a:xfrm>
        <a:prstGeom prst="rect">
          <a:avLst/>
        </a:prstGeom>
        <a:noFill/>
        <a:ln>
          <a:solidFill>
            <a:schemeClr val="tx1"/>
          </a:solidFill>
          <a:prstDash val="soli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11</xdr:row>
      <xdr:rowOff>200024</xdr:rowOff>
    </xdr:from>
    <xdr:to>
      <xdr:col>18</xdr:col>
      <xdr:colOff>531465</xdr:colOff>
      <xdr:row>28</xdr:row>
      <xdr:rowOff>97789</xdr:rowOff>
    </xdr:to>
    <xdr:pic>
      <xdr:nvPicPr>
        <xdr:cNvPr id="5" name="Picture 29" descr="\\clh-dfs\CORELAB\PetServ\Res-Geo\TGentzis\VRo measurements\366-12\2.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24850" y="2495549"/>
          <a:ext cx="2360264" cy="3145790"/>
        </a:xfrm>
        <a:prstGeom prst="rect">
          <a:avLst/>
        </a:prstGeom>
        <a:noFill/>
        <a:ln>
          <a:solidFill>
            <a:schemeClr val="tx1"/>
          </a:solidFill>
          <a:prstDash val="soli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390525</xdr:colOff>
      <xdr:row>0</xdr:row>
      <xdr:rowOff>104775</xdr:rowOff>
    </xdr:from>
    <xdr:to>
      <xdr:col>18</xdr:col>
      <xdr:colOff>523876</xdr:colOff>
      <xdr:row>4</xdr:row>
      <xdr:rowOff>66675</xdr:rowOff>
    </xdr:to>
    <xdr:pic>
      <xdr:nvPicPr>
        <xdr:cNvPr id="55340" name="Picture 3" descr="CL Logo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934575" y="104775"/>
          <a:ext cx="74295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419100</xdr:colOff>
      <xdr:row>11</xdr:row>
      <xdr:rowOff>66675</xdr:rowOff>
    </xdr:from>
    <xdr:to>
      <xdr:col>15</xdr:col>
      <xdr:colOff>276225</xdr:colOff>
      <xdr:row>12</xdr:row>
      <xdr:rowOff>152400</xdr:rowOff>
    </xdr:to>
    <xdr:grpSp>
      <xdr:nvGrpSpPr>
        <xdr:cNvPr id="55341" name="Group 2"/>
        <xdr:cNvGrpSpPr>
          <a:grpSpLocks/>
        </xdr:cNvGrpSpPr>
      </xdr:nvGrpSpPr>
      <xdr:grpSpPr bwMode="auto">
        <a:xfrm>
          <a:off x="8146256" y="2376488"/>
          <a:ext cx="464344" cy="288131"/>
          <a:chOff x="863" y="870"/>
          <a:chExt cx="49" cy="30"/>
        </a:xfrm>
      </xdr:grpSpPr>
      <xdr:grpSp>
        <xdr:nvGrpSpPr>
          <xdr:cNvPr id="55365" name="Group 3"/>
          <xdr:cNvGrpSpPr>
            <a:grpSpLocks/>
          </xdr:cNvGrpSpPr>
        </xdr:nvGrpSpPr>
        <xdr:grpSpPr bwMode="auto">
          <a:xfrm>
            <a:off x="866" y="870"/>
            <a:ext cx="40" cy="9"/>
            <a:chOff x="866" y="870"/>
            <a:chExt cx="40" cy="9"/>
          </a:xfrm>
        </xdr:grpSpPr>
        <xdr:sp macro="" textlink="">
          <xdr:nvSpPr>
            <xdr:cNvPr id="55367" name="Line 4"/>
            <xdr:cNvSpPr>
              <a:spLocks noChangeShapeType="1"/>
            </xdr:cNvSpPr>
          </xdr:nvSpPr>
          <xdr:spPr bwMode="auto">
            <a:xfrm>
              <a:off x="887" y="873"/>
              <a:ext cx="0" cy="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55368" name="Line 5"/>
            <xdr:cNvSpPr>
              <a:spLocks noChangeShapeType="1"/>
            </xdr:cNvSpPr>
          </xdr:nvSpPr>
          <xdr:spPr bwMode="auto">
            <a:xfrm>
              <a:off x="866" y="870"/>
              <a:ext cx="0" cy="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55369" name="Line 6"/>
            <xdr:cNvSpPr>
              <a:spLocks noChangeShapeType="1"/>
            </xdr:cNvSpPr>
          </xdr:nvSpPr>
          <xdr:spPr bwMode="auto">
            <a:xfrm>
              <a:off x="887" y="879"/>
              <a:ext cx="1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sp macro="" textlink="">
        <xdr:nvSpPr>
          <xdr:cNvPr id="55303" name="Text Box 7"/>
          <xdr:cNvSpPr txBox="1">
            <a:spLocks noChangeArrowheads="1"/>
          </xdr:cNvSpPr>
        </xdr:nvSpPr>
        <xdr:spPr bwMode="auto">
          <a:xfrm>
            <a:off x="863" y="876"/>
            <a:ext cx="49" cy="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US" sz="1200" b="0" i="0" u="none" strike="noStrike" baseline="0">
                <a:solidFill>
                  <a:srgbClr val="000000"/>
                </a:solidFill>
                <a:latin typeface="Calibri"/>
                <a:cs typeface="Calibri"/>
              </a:rPr>
              <a:t> microns um</a:t>
            </a:r>
            <a:endParaRPr lang="en-US"/>
          </a:p>
        </xdr:txBody>
      </xdr:sp>
    </xdr:grpSp>
    <xdr:clientData/>
  </xdr:twoCellAnchor>
  <xdr:twoCellAnchor>
    <xdr:from>
      <xdr:col>14</xdr:col>
      <xdr:colOff>457200</xdr:colOff>
      <xdr:row>11</xdr:row>
      <xdr:rowOff>152400</xdr:rowOff>
    </xdr:from>
    <xdr:to>
      <xdr:col>15</xdr:col>
      <xdr:colOff>28575</xdr:colOff>
      <xdr:row>11</xdr:row>
      <xdr:rowOff>152400</xdr:rowOff>
    </xdr:to>
    <xdr:sp macro="" textlink="">
      <xdr:nvSpPr>
        <xdr:cNvPr id="55342" name="Line 8"/>
        <xdr:cNvSpPr>
          <a:spLocks noChangeShapeType="1"/>
        </xdr:cNvSpPr>
      </xdr:nvSpPr>
      <xdr:spPr bwMode="auto">
        <a:xfrm>
          <a:off x="8172450" y="2447925"/>
          <a:ext cx="1809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228600</xdr:colOff>
      <xdr:row>11</xdr:row>
      <xdr:rowOff>66675</xdr:rowOff>
    </xdr:from>
    <xdr:to>
      <xdr:col>15</xdr:col>
      <xdr:colOff>228600</xdr:colOff>
      <xdr:row>11</xdr:row>
      <xdr:rowOff>152400</xdr:rowOff>
    </xdr:to>
    <xdr:sp macro="" textlink="">
      <xdr:nvSpPr>
        <xdr:cNvPr id="55343" name="Line 9"/>
        <xdr:cNvSpPr>
          <a:spLocks noChangeShapeType="1"/>
        </xdr:cNvSpPr>
      </xdr:nvSpPr>
      <xdr:spPr bwMode="auto">
        <a:xfrm>
          <a:off x="8553450" y="2362200"/>
          <a:ext cx="0" cy="857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533400</xdr:colOff>
      <xdr:row>15</xdr:row>
      <xdr:rowOff>190499</xdr:rowOff>
    </xdr:from>
    <xdr:to>
      <xdr:col>17</xdr:col>
      <xdr:colOff>309562</xdr:colOff>
      <xdr:row>20</xdr:row>
      <xdr:rowOff>28573</xdr:rowOff>
    </xdr:to>
    <xdr:sp macro="" textlink="">
      <xdr:nvSpPr>
        <xdr:cNvPr id="55344" name="Line 12"/>
        <xdr:cNvSpPr>
          <a:spLocks noChangeShapeType="1"/>
        </xdr:cNvSpPr>
      </xdr:nvSpPr>
      <xdr:spPr bwMode="auto">
        <a:xfrm flipV="1">
          <a:off x="9474994" y="3274218"/>
          <a:ext cx="383381" cy="790574"/>
        </a:xfrm>
        <a:prstGeom prst="line">
          <a:avLst/>
        </a:prstGeom>
        <a:noFill/>
        <a:ln w="9525">
          <a:solidFill>
            <a:srgbClr xmlns:mc="http://schemas.openxmlformats.org/markup-compatibility/2006" xmlns:a14="http://schemas.microsoft.com/office/drawing/2010/main" val="FFFFFF" mc:Ignorable="a14" a14:legacySpreadsheetColorIndex="9"/>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558800</xdr:colOff>
      <xdr:row>20</xdr:row>
      <xdr:rowOff>35719</xdr:rowOff>
    </xdr:from>
    <xdr:to>
      <xdr:col>17</xdr:col>
      <xdr:colOff>285750</xdr:colOff>
      <xdr:row>20</xdr:row>
      <xdr:rowOff>50800</xdr:rowOff>
    </xdr:to>
    <xdr:sp macro="" textlink="">
      <xdr:nvSpPr>
        <xdr:cNvPr id="55347" name="Line 16"/>
        <xdr:cNvSpPr>
          <a:spLocks noChangeShapeType="1"/>
        </xdr:cNvSpPr>
      </xdr:nvSpPr>
      <xdr:spPr bwMode="auto">
        <a:xfrm flipV="1">
          <a:off x="9500394" y="4071938"/>
          <a:ext cx="334169" cy="15081"/>
        </a:xfrm>
        <a:prstGeom prst="line">
          <a:avLst/>
        </a:prstGeom>
        <a:noFill/>
        <a:ln w="9525">
          <a:solidFill>
            <a:srgbClr xmlns:mc="http://schemas.openxmlformats.org/markup-compatibility/2006" xmlns:a14="http://schemas.microsoft.com/office/drawing/2010/main" val="FFFFFF" mc:Ignorable="a14" a14:legacySpreadsheetColorIndex="9"/>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561975</xdr:colOff>
      <xdr:row>35</xdr:row>
      <xdr:rowOff>47625</xdr:rowOff>
    </xdr:from>
    <xdr:to>
      <xdr:col>16</xdr:col>
      <xdr:colOff>600075</xdr:colOff>
      <xdr:row>36</xdr:row>
      <xdr:rowOff>123825</xdr:rowOff>
    </xdr:to>
    <xdr:sp macro="" textlink="">
      <xdr:nvSpPr>
        <xdr:cNvPr id="55348" name="Line 18"/>
        <xdr:cNvSpPr>
          <a:spLocks noChangeShapeType="1"/>
        </xdr:cNvSpPr>
      </xdr:nvSpPr>
      <xdr:spPr bwMode="auto">
        <a:xfrm flipH="1" flipV="1">
          <a:off x="9496425" y="6943725"/>
          <a:ext cx="38100" cy="266700"/>
        </a:xfrm>
        <a:prstGeom prst="line">
          <a:avLst/>
        </a:prstGeom>
        <a:noFill/>
        <a:ln w="9525">
          <a:solidFill>
            <a:srgbClr xmlns:mc="http://schemas.openxmlformats.org/markup-compatibility/2006" xmlns:a14="http://schemas.microsoft.com/office/drawing/2010/main" val="FFFFFF" mc:Ignorable="a14" a14:legacySpreadsheetColorIndex="9"/>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82549</xdr:colOff>
      <xdr:row>23</xdr:row>
      <xdr:rowOff>76200</xdr:rowOff>
    </xdr:from>
    <xdr:to>
      <xdr:col>16</xdr:col>
      <xdr:colOff>280193</xdr:colOff>
      <xdr:row>24</xdr:row>
      <xdr:rowOff>76200</xdr:rowOff>
    </xdr:to>
    <xdr:sp macro="" textlink="">
      <xdr:nvSpPr>
        <xdr:cNvPr id="55315" name="Text Box 19"/>
        <xdr:cNvSpPr txBox="1">
          <a:spLocks noChangeArrowheads="1"/>
        </xdr:cNvSpPr>
      </xdr:nvSpPr>
      <xdr:spPr bwMode="auto">
        <a:xfrm>
          <a:off x="9024143" y="4683919"/>
          <a:ext cx="197644" cy="190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100" b="0" i="0" u="none" strike="noStrike" baseline="0">
              <a:solidFill>
                <a:srgbClr val="000000"/>
              </a:solidFill>
              <a:latin typeface="Calibri"/>
              <a:cs typeface="Calibri"/>
            </a:rPr>
            <a:t> P</a:t>
          </a:r>
          <a:endParaRPr lang="en-US"/>
        </a:p>
      </xdr:txBody>
    </xdr:sp>
    <xdr:clientData/>
  </xdr:twoCellAnchor>
  <xdr:twoCellAnchor>
    <xdr:from>
      <xdr:col>12</xdr:col>
      <xdr:colOff>587374</xdr:colOff>
      <xdr:row>20</xdr:row>
      <xdr:rowOff>127000</xdr:rowOff>
    </xdr:from>
    <xdr:to>
      <xdr:col>13</xdr:col>
      <xdr:colOff>393699</xdr:colOff>
      <xdr:row>25</xdr:row>
      <xdr:rowOff>76200</xdr:rowOff>
    </xdr:to>
    <xdr:sp macro="" textlink="">
      <xdr:nvSpPr>
        <xdr:cNvPr id="55350" name="Line 20"/>
        <xdr:cNvSpPr>
          <a:spLocks noChangeShapeType="1"/>
        </xdr:cNvSpPr>
      </xdr:nvSpPr>
      <xdr:spPr bwMode="auto">
        <a:xfrm>
          <a:off x="7102474" y="4178300"/>
          <a:ext cx="415925" cy="901700"/>
        </a:xfrm>
        <a:prstGeom prst="line">
          <a:avLst/>
        </a:prstGeom>
        <a:noFill/>
        <a:ln w="9525">
          <a:solidFill>
            <a:srgbClr xmlns:mc="http://schemas.openxmlformats.org/markup-compatibility/2006" xmlns:a14="http://schemas.microsoft.com/office/drawing/2010/main" val="FFFFFF" mc:Ignorable="a14" a14:legacySpreadsheetColorIndex="9"/>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188119</xdr:colOff>
      <xdr:row>22</xdr:row>
      <xdr:rowOff>59531</xdr:rowOff>
    </xdr:from>
    <xdr:to>
      <xdr:col>11</xdr:col>
      <xdr:colOff>397669</xdr:colOff>
      <xdr:row>23</xdr:row>
      <xdr:rowOff>50006</xdr:rowOff>
    </xdr:to>
    <xdr:sp macro="" textlink="">
      <xdr:nvSpPr>
        <xdr:cNvPr id="55317" name="Text Box 21"/>
        <xdr:cNvSpPr txBox="1">
          <a:spLocks noChangeArrowheads="1"/>
        </xdr:cNvSpPr>
      </xdr:nvSpPr>
      <xdr:spPr bwMode="auto">
        <a:xfrm>
          <a:off x="6093619" y="4476750"/>
          <a:ext cx="209550"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100" b="0" i="0" u="none" strike="noStrike" baseline="0">
              <a:solidFill>
                <a:srgbClr val="000000"/>
              </a:solidFill>
              <a:latin typeface="Calibri"/>
              <a:cs typeface="Calibri"/>
            </a:rPr>
            <a:t> P</a:t>
          </a:r>
          <a:endParaRPr lang="en-US"/>
        </a:p>
      </xdr:txBody>
    </xdr:sp>
    <xdr:clientData/>
  </xdr:twoCellAnchor>
  <mc:AlternateContent xmlns:mc="http://schemas.openxmlformats.org/markup-compatibility/2006">
    <mc:Choice xmlns:a14="http://schemas.microsoft.com/office/drawing/2010/main" Requires="a14">
      <xdr:twoCellAnchor>
        <xdr:from>
          <xdr:col>20</xdr:col>
          <xdr:colOff>457200</xdr:colOff>
          <xdr:row>14</xdr:row>
          <xdr:rowOff>47625</xdr:rowOff>
        </xdr:from>
        <xdr:to>
          <xdr:col>22</xdr:col>
          <xdr:colOff>114300</xdr:colOff>
          <xdr:row>15</xdr:row>
          <xdr:rowOff>76200</xdr:rowOff>
        </xdr:to>
        <xdr:sp macro="" textlink="">
          <xdr:nvSpPr>
            <xdr:cNvPr id="55320" name="Button 24" hidden="1">
              <a:extLst>
                <a:ext uri="{63B3BB69-23CF-44E3-9099-C40C66FF867C}">
                  <a14:compatExt spid="_x0000_s55320"/>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1" i="0" u="none" strike="noStrike" baseline="0">
                  <a:solidFill>
                    <a:srgbClr val="000000"/>
                  </a:solidFill>
                  <a:latin typeface="Arial"/>
                  <a:cs typeface="Arial"/>
                </a:rPr>
                <a:t>RUN macro</a:t>
              </a:r>
            </a:p>
          </xdr:txBody>
        </xdr:sp>
        <xdr:clientData fPrintsWithSheet="0"/>
      </xdr:twoCellAnchor>
    </mc:Choice>
    <mc:Fallback/>
  </mc:AlternateContent>
  <xdr:twoCellAnchor>
    <xdr:from>
      <xdr:col>11</xdr:col>
      <xdr:colOff>66675</xdr:colOff>
      <xdr:row>12</xdr:row>
      <xdr:rowOff>85725</xdr:rowOff>
    </xdr:from>
    <xdr:to>
      <xdr:col>11</xdr:col>
      <xdr:colOff>266700</xdr:colOff>
      <xdr:row>13</xdr:row>
      <xdr:rowOff>180975</xdr:rowOff>
    </xdr:to>
    <xdr:sp macro="" textlink="">
      <xdr:nvSpPr>
        <xdr:cNvPr id="55321" name="Text Box 25"/>
        <xdr:cNvSpPr txBox="1">
          <a:spLocks noChangeArrowheads="1"/>
        </xdr:cNvSpPr>
      </xdr:nvSpPr>
      <xdr:spPr bwMode="auto">
        <a:xfrm>
          <a:off x="5953125" y="2581275"/>
          <a:ext cx="200025" cy="2857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6576" rIns="0" bIns="0" anchor="t" upright="1"/>
        <a:lstStyle/>
        <a:p>
          <a:pPr algn="l" rtl="0">
            <a:defRPr sz="1000"/>
          </a:pPr>
          <a:r>
            <a:rPr lang="en-US" sz="1600" b="1" i="0" u="none" strike="noStrike" baseline="0">
              <a:solidFill>
                <a:srgbClr val="000000"/>
              </a:solidFill>
              <a:latin typeface="Calibri"/>
              <a:cs typeface="Calibri"/>
            </a:rPr>
            <a:t>A</a:t>
          </a:r>
          <a:endParaRPr lang="en-US"/>
        </a:p>
      </xdr:txBody>
    </xdr:sp>
    <xdr:clientData/>
  </xdr:twoCellAnchor>
  <xdr:twoCellAnchor>
    <xdr:from>
      <xdr:col>15</xdr:col>
      <xdr:colOff>85725</xdr:colOff>
      <xdr:row>12</xdr:row>
      <xdr:rowOff>104775</xdr:rowOff>
    </xdr:from>
    <xdr:to>
      <xdr:col>15</xdr:col>
      <xdr:colOff>285750</xdr:colOff>
      <xdr:row>14</xdr:row>
      <xdr:rowOff>9525</xdr:rowOff>
    </xdr:to>
    <xdr:sp macro="" textlink="">
      <xdr:nvSpPr>
        <xdr:cNvPr id="55324" name="Text Box 28"/>
        <xdr:cNvSpPr txBox="1">
          <a:spLocks noChangeArrowheads="1"/>
        </xdr:cNvSpPr>
      </xdr:nvSpPr>
      <xdr:spPr bwMode="auto">
        <a:xfrm>
          <a:off x="8410575" y="2600325"/>
          <a:ext cx="200025" cy="2857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6576" rIns="0" bIns="0" anchor="t" upright="1"/>
        <a:lstStyle/>
        <a:p>
          <a:pPr algn="l" rtl="0">
            <a:defRPr sz="1000"/>
          </a:pPr>
          <a:r>
            <a:rPr lang="en-US" sz="1600" b="1" i="0" u="none" strike="noStrike" baseline="0">
              <a:solidFill>
                <a:srgbClr val="000000"/>
              </a:solidFill>
              <a:latin typeface="Calibri"/>
              <a:cs typeface="Calibri"/>
            </a:rPr>
            <a:t>B</a:t>
          </a:r>
          <a:endParaRPr lang="en-US"/>
        </a:p>
      </xdr:txBody>
    </xdr:sp>
    <xdr:clientData/>
  </xdr:twoCellAnchor>
  <xdr:twoCellAnchor>
    <xdr:from>
      <xdr:col>0</xdr:col>
      <xdr:colOff>9525</xdr:colOff>
      <xdr:row>40</xdr:row>
      <xdr:rowOff>0</xdr:rowOff>
    </xdr:from>
    <xdr:to>
      <xdr:col>10</xdr:col>
      <xdr:colOff>581025</xdr:colOff>
      <xdr:row>45</xdr:row>
      <xdr:rowOff>123825</xdr:rowOff>
    </xdr:to>
    <xdr:sp macro="" textlink="">
      <xdr:nvSpPr>
        <xdr:cNvPr id="55325" name="Text Box 29"/>
        <xdr:cNvSpPr txBox="1">
          <a:spLocks noChangeArrowheads="1"/>
        </xdr:cNvSpPr>
      </xdr:nvSpPr>
      <xdr:spPr bwMode="auto">
        <a:xfrm>
          <a:off x="9525" y="7848600"/>
          <a:ext cx="5848350" cy="10763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7432" rIns="0" bIns="0" anchor="t" upright="1"/>
        <a:lstStyle/>
        <a:p>
          <a:pPr algn="l" rtl="0">
            <a:defRPr sz="1000"/>
          </a:pPr>
          <a:r>
            <a:rPr lang="en-US" sz="1200" b="1" i="0" u="none" strike="noStrike" baseline="0">
              <a:solidFill>
                <a:srgbClr val="000000"/>
              </a:solidFill>
              <a:latin typeface="Arial"/>
              <a:cs typeface="Arial"/>
            </a:rPr>
            <a:t>Photo Captions</a:t>
          </a:r>
          <a:r>
            <a:rPr lang="en-US" sz="1200" b="0" i="0" u="none" strike="noStrike" baseline="0">
              <a:solidFill>
                <a:srgbClr val="000000"/>
              </a:solidFill>
              <a:latin typeface="Arial"/>
              <a:cs typeface="Arial"/>
            </a:rPr>
            <a:t>:</a:t>
          </a:r>
        </a:p>
        <a:p>
          <a:pPr algn="l" rtl="0">
            <a:defRPr sz="1000"/>
          </a:pPr>
          <a:r>
            <a:rPr lang="en-US" sz="1200" b="0" i="0" u="none" strike="noStrike" baseline="0">
              <a:solidFill>
                <a:srgbClr val="000000"/>
              </a:solidFill>
              <a:latin typeface="Arial"/>
              <a:cs typeface="Arial"/>
            </a:rPr>
            <a:t>(A) Spherical particle that may possibly belong to bitumen (Bit) (Ro,ran=0.55%).</a:t>
          </a:r>
        </a:p>
        <a:p>
          <a:pPr algn="l" rtl="0">
            <a:defRPr sz="1000"/>
          </a:pPr>
          <a:r>
            <a:rPr lang="en-US" sz="1200" b="0" i="0" u="none" strike="noStrike" baseline="0">
              <a:solidFill>
                <a:srgbClr val="000000"/>
              </a:solidFill>
              <a:latin typeface="Arial"/>
              <a:cs typeface="Arial"/>
            </a:rPr>
            <a:t>(B) Kerogen (Kgn) having Ro,ran of 0.81%.                                                   P=Pyrite.</a:t>
          </a:r>
        </a:p>
      </xdr:txBody>
    </xdr:sp>
    <xdr:clientData/>
  </xdr:twoCellAnchor>
  <xdr:twoCellAnchor>
    <xdr:from>
      <xdr:col>0</xdr:col>
      <xdr:colOff>9525</xdr:colOff>
      <xdr:row>32</xdr:row>
      <xdr:rowOff>0</xdr:rowOff>
    </xdr:from>
    <xdr:to>
      <xdr:col>10</xdr:col>
      <xdr:colOff>581025</xdr:colOff>
      <xdr:row>40</xdr:row>
      <xdr:rowOff>0</xdr:rowOff>
    </xdr:to>
    <xdr:sp macro="" textlink="">
      <xdr:nvSpPr>
        <xdr:cNvPr id="55326" name="Text Box 30"/>
        <xdr:cNvSpPr txBox="1">
          <a:spLocks noChangeArrowheads="1"/>
        </xdr:cNvSpPr>
      </xdr:nvSpPr>
      <xdr:spPr bwMode="auto">
        <a:xfrm>
          <a:off x="9525" y="6305550"/>
          <a:ext cx="5848350" cy="15430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7432" rIns="0" bIns="0" anchor="t" upright="1"/>
        <a:lstStyle/>
        <a:p>
          <a:pPr algn="l" rtl="0">
            <a:defRPr sz="1000"/>
          </a:pPr>
          <a:r>
            <a:rPr lang="en-US" sz="1200" b="1" i="0" u="none" strike="noStrike" baseline="0">
              <a:solidFill>
                <a:srgbClr val="000000"/>
              </a:solidFill>
              <a:latin typeface="Arial"/>
              <a:cs typeface="Arial"/>
            </a:rPr>
            <a:t>General Description</a:t>
          </a:r>
          <a:r>
            <a:rPr lang="en-US" sz="1200" b="0" i="0" u="none" strike="noStrike" baseline="0">
              <a:solidFill>
                <a:srgbClr val="000000"/>
              </a:solidFill>
              <a:latin typeface="Arial"/>
              <a:cs typeface="Arial"/>
            </a:rPr>
            <a:t>: This sample is very rich in clay mineral matter, with minor carbonates and plenty of pyrite. Only few organic grains were identified; one kerogen and one bitumen. Bitumen Ro is 0.55%, which equates to VRo of 0.74% using the Jacob formula (Rvit=Rbit x 0.618 + 0.4). The vitrinitic grain has measured Ro,ran of 0.81%, thus both are in reasonably good agreement. The above value suggests that the organic matter is thermally mature and in the early part of the middle stage of the oil window.</a:t>
          </a:r>
          <a:endParaRPr lang="en-US" sz="1200"/>
        </a:p>
      </xdr:txBody>
    </xdr:sp>
    <xdr:clientData/>
  </xdr:twoCellAnchor>
  <xdr:twoCellAnchor>
    <xdr:from>
      <xdr:col>0</xdr:col>
      <xdr:colOff>9525</xdr:colOff>
      <xdr:row>12</xdr:row>
      <xdr:rowOff>0</xdr:rowOff>
    </xdr:from>
    <xdr:to>
      <xdr:col>10</xdr:col>
      <xdr:colOff>600075</xdr:colOff>
      <xdr:row>32</xdr:row>
      <xdr:rowOff>0</xdr:rowOff>
    </xdr:to>
    <xdr:graphicFrame macro="">
      <xdr:nvGraphicFramePr>
        <xdr:cNvPr id="55360"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381000</xdr:colOff>
      <xdr:row>19</xdr:row>
      <xdr:rowOff>95250</xdr:rowOff>
    </xdr:from>
    <xdr:to>
      <xdr:col>13</xdr:col>
      <xdr:colOff>66675</xdr:colOff>
      <xdr:row>20</xdr:row>
      <xdr:rowOff>180975</xdr:rowOff>
    </xdr:to>
    <xdr:sp macro="" textlink="">
      <xdr:nvSpPr>
        <xdr:cNvPr id="55337" name="Text Box 41"/>
        <xdr:cNvSpPr txBox="1">
          <a:spLocks noChangeArrowheads="1"/>
        </xdr:cNvSpPr>
      </xdr:nvSpPr>
      <xdr:spPr bwMode="auto">
        <a:xfrm>
          <a:off x="6896100" y="3956050"/>
          <a:ext cx="295275" cy="2762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100" b="0" i="0" u="none" strike="noStrike" baseline="0">
              <a:solidFill>
                <a:srgbClr val="000000"/>
              </a:solidFill>
              <a:latin typeface="Calibri"/>
              <a:cs typeface="Calibri"/>
            </a:rPr>
            <a:t> Bit	</a:t>
          </a:r>
          <a:endParaRPr lang="en-US"/>
        </a:p>
      </xdr:txBody>
    </xdr:sp>
    <xdr:clientData/>
  </xdr:twoCellAnchor>
  <xdr:twoCellAnchor>
    <xdr:from>
      <xdr:col>16</xdr:col>
      <xdr:colOff>393700</xdr:colOff>
      <xdr:row>19</xdr:row>
      <xdr:rowOff>114300</xdr:rowOff>
    </xdr:from>
    <xdr:to>
      <xdr:col>17</xdr:col>
      <xdr:colOff>79375</xdr:colOff>
      <xdr:row>21</xdr:row>
      <xdr:rowOff>9525</xdr:rowOff>
    </xdr:to>
    <xdr:sp macro="" textlink="">
      <xdr:nvSpPr>
        <xdr:cNvPr id="55339" name="Text Box 43"/>
        <xdr:cNvSpPr txBox="1">
          <a:spLocks noChangeArrowheads="1"/>
        </xdr:cNvSpPr>
      </xdr:nvSpPr>
      <xdr:spPr bwMode="auto">
        <a:xfrm>
          <a:off x="9347200" y="3975100"/>
          <a:ext cx="295275" cy="2762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100" b="0" i="0" u="none" strike="noStrike" baseline="0">
              <a:solidFill>
                <a:srgbClr val="000000"/>
              </a:solidFill>
              <a:latin typeface="Calibri"/>
              <a:cs typeface="Calibri"/>
            </a:rPr>
            <a:t> Kgn</a:t>
          </a:r>
          <a:endParaRPr lang="en-US"/>
        </a:p>
      </xdr:txBody>
    </xdr:sp>
    <xdr:clientData/>
  </xdr:twoCellAnchor>
  <mc:AlternateContent xmlns:mc="http://schemas.openxmlformats.org/markup-compatibility/2006">
    <mc:Choice xmlns:a14="http://schemas.microsoft.com/office/drawing/2010/main" Requires="a14">
      <xdr:twoCellAnchor>
        <xdr:from>
          <xdr:col>20</xdr:col>
          <xdr:colOff>409575</xdr:colOff>
          <xdr:row>9</xdr:row>
          <xdr:rowOff>0</xdr:rowOff>
        </xdr:from>
        <xdr:to>
          <xdr:col>22</xdr:col>
          <xdr:colOff>66675</xdr:colOff>
          <xdr:row>10</xdr:row>
          <xdr:rowOff>104775</xdr:rowOff>
        </xdr:to>
        <xdr:sp macro="" textlink="">
          <xdr:nvSpPr>
            <xdr:cNvPr id="2" name="Button 26" hidden="1">
              <a:extLst>
                <a:ext uri="{63B3BB69-23CF-44E3-9099-C40C66FF867C}">
                  <a14:compatExt spid="_x0000_s55322"/>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200" b="1" i="0" u="none" strike="noStrike" baseline="0">
                  <a:solidFill>
                    <a:srgbClr val="000000"/>
                  </a:solidFill>
                  <a:latin typeface="Calibri"/>
                  <a:cs typeface="Calibri"/>
                </a:rPr>
                <a:t>Macro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514350</xdr:colOff>
          <xdr:row>12</xdr:row>
          <xdr:rowOff>9525</xdr:rowOff>
        </xdr:from>
        <xdr:to>
          <xdr:col>21</xdr:col>
          <xdr:colOff>552450</xdr:colOff>
          <xdr:row>13</xdr:row>
          <xdr:rowOff>76200</xdr:rowOff>
        </xdr:to>
        <xdr:sp macro="" textlink="">
          <xdr:nvSpPr>
            <xdr:cNvPr id="3" name="Button 27" hidden="1">
              <a:extLst>
                <a:ext uri="{63B3BB69-23CF-44E3-9099-C40C66FF867C}">
                  <a14:compatExt spid="_x0000_s55323"/>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Macro 3</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11</xdr:col>
      <xdr:colOff>0</xdr:colOff>
      <xdr:row>11</xdr:row>
      <xdr:rowOff>200024</xdr:rowOff>
    </xdr:from>
    <xdr:to>
      <xdr:col>14</xdr:col>
      <xdr:colOff>531463</xdr:colOff>
      <xdr:row>28</xdr:row>
      <xdr:rowOff>97789</xdr:rowOff>
    </xdr:to>
    <xdr:pic>
      <xdr:nvPicPr>
        <xdr:cNvPr id="4" name="Picture 29" descr="\\clh-dfs\CORELAB\PetServ\Res-Geo\TGentzis\VRo measurements\367-12\6.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7875" y="2495549"/>
          <a:ext cx="2360264" cy="3145790"/>
        </a:xfrm>
        <a:prstGeom prst="rect">
          <a:avLst/>
        </a:prstGeom>
        <a:noFill/>
        <a:ln>
          <a:solidFill>
            <a:schemeClr val="tx1"/>
          </a:solidFill>
          <a:prstDash val="soli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11</xdr:row>
      <xdr:rowOff>200024</xdr:rowOff>
    </xdr:from>
    <xdr:to>
      <xdr:col>18</xdr:col>
      <xdr:colOff>531463</xdr:colOff>
      <xdr:row>28</xdr:row>
      <xdr:rowOff>97789</xdr:rowOff>
    </xdr:to>
    <xdr:pic>
      <xdr:nvPicPr>
        <xdr:cNvPr id="5" name="Picture 30" descr="\\clh-dfs\CORELAB\PetServ\Res-Geo\TGentzis\VRo measurements\367-12\1.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96275" y="2495549"/>
          <a:ext cx="2360264" cy="3145790"/>
        </a:xfrm>
        <a:prstGeom prst="rect">
          <a:avLst/>
        </a:prstGeom>
        <a:noFill/>
        <a:ln>
          <a:solidFill>
            <a:schemeClr val="tx1"/>
          </a:solidFill>
          <a:prstDash val="soli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28</xdr:row>
      <xdr:rowOff>190499</xdr:rowOff>
    </xdr:from>
    <xdr:to>
      <xdr:col>14</xdr:col>
      <xdr:colOff>531463</xdr:colOff>
      <xdr:row>45</xdr:row>
      <xdr:rowOff>78739</xdr:rowOff>
    </xdr:to>
    <xdr:pic>
      <xdr:nvPicPr>
        <xdr:cNvPr id="54303" name="Picture 31" descr="\\clh-dfs\CORELAB\PetServ\Res-Geo\TGentzis\VRo measurements\367-12\4.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57875" y="5734049"/>
          <a:ext cx="2360264" cy="3145790"/>
        </a:xfrm>
        <a:prstGeom prst="rect">
          <a:avLst/>
        </a:prstGeom>
        <a:noFill/>
        <a:ln>
          <a:solidFill>
            <a:schemeClr val="tx1"/>
          </a:solidFill>
          <a:prstDash val="soli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28</xdr:row>
      <xdr:rowOff>190499</xdr:rowOff>
    </xdr:from>
    <xdr:to>
      <xdr:col>18</xdr:col>
      <xdr:colOff>531463</xdr:colOff>
      <xdr:row>45</xdr:row>
      <xdr:rowOff>78739</xdr:rowOff>
    </xdr:to>
    <xdr:pic>
      <xdr:nvPicPr>
        <xdr:cNvPr id="54304" name="Picture 32" descr="\\clh-dfs\CORELAB\PetServ\Res-Geo\TGentzis\VRo measurements\367-12\5.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296275" y="5734049"/>
          <a:ext cx="2360264" cy="3145790"/>
        </a:xfrm>
        <a:prstGeom prst="rect">
          <a:avLst/>
        </a:prstGeom>
        <a:noFill/>
        <a:ln>
          <a:solidFill>
            <a:schemeClr val="tx1"/>
          </a:solidFill>
          <a:prstDash val="soli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390525</xdr:colOff>
      <xdr:row>0</xdr:row>
      <xdr:rowOff>104775</xdr:rowOff>
    </xdr:from>
    <xdr:to>
      <xdr:col>18</xdr:col>
      <xdr:colOff>523875</xdr:colOff>
      <xdr:row>4</xdr:row>
      <xdr:rowOff>66675</xdr:rowOff>
    </xdr:to>
    <xdr:pic>
      <xdr:nvPicPr>
        <xdr:cNvPr id="54316" name="Picture 3" descr="CL Logo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906000" y="104775"/>
          <a:ext cx="74295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419100</xdr:colOff>
      <xdr:row>11</xdr:row>
      <xdr:rowOff>66675</xdr:rowOff>
    </xdr:from>
    <xdr:to>
      <xdr:col>15</xdr:col>
      <xdr:colOff>276225</xdr:colOff>
      <xdr:row>12</xdr:row>
      <xdr:rowOff>152400</xdr:rowOff>
    </xdr:to>
    <xdr:grpSp>
      <xdr:nvGrpSpPr>
        <xdr:cNvPr id="54317" name="Group 2"/>
        <xdr:cNvGrpSpPr>
          <a:grpSpLocks/>
        </xdr:cNvGrpSpPr>
      </xdr:nvGrpSpPr>
      <xdr:grpSpPr bwMode="auto">
        <a:xfrm>
          <a:off x="8110538" y="2376488"/>
          <a:ext cx="464343" cy="288131"/>
          <a:chOff x="863" y="870"/>
          <a:chExt cx="49" cy="30"/>
        </a:xfrm>
      </xdr:grpSpPr>
      <xdr:grpSp>
        <xdr:nvGrpSpPr>
          <xdr:cNvPr id="54341" name="Group 3"/>
          <xdr:cNvGrpSpPr>
            <a:grpSpLocks/>
          </xdr:cNvGrpSpPr>
        </xdr:nvGrpSpPr>
        <xdr:grpSpPr bwMode="auto">
          <a:xfrm>
            <a:off x="866" y="870"/>
            <a:ext cx="40" cy="9"/>
            <a:chOff x="866" y="870"/>
            <a:chExt cx="40" cy="9"/>
          </a:xfrm>
        </xdr:grpSpPr>
        <xdr:sp macro="" textlink="">
          <xdr:nvSpPr>
            <xdr:cNvPr id="54343" name="Line 4"/>
            <xdr:cNvSpPr>
              <a:spLocks noChangeShapeType="1"/>
            </xdr:cNvSpPr>
          </xdr:nvSpPr>
          <xdr:spPr bwMode="auto">
            <a:xfrm>
              <a:off x="887" y="873"/>
              <a:ext cx="0" cy="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54344" name="Line 5"/>
            <xdr:cNvSpPr>
              <a:spLocks noChangeShapeType="1"/>
            </xdr:cNvSpPr>
          </xdr:nvSpPr>
          <xdr:spPr bwMode="auto">
            <a:xfrm>
              <a:off x="866" y="870"/>
              <a:ext cx="0" cy="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54345" name="Line 6"/>
            <xdr:cNvSpPr>
              <a:spLocks noChangeShapeType="1"/>
            </xdr:cNvSpPr>
          </xdr:nvSpPr>
          <xdr:spPr bwMode="auto">
            <a:xfrm>
              <a:off x="887" y="879"/>
              <a:ext cx="1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sp macro="" textlink="">
        <xdr:nvSpPr>
          <xdr:cNvPr id="54279" name="Text Box 7"/>
          <xdr:cNvSpPr txBox="1">
            <a:spLocks noChangeArrowheads="1"/>
          </xdr:cNvSpPr>
        </xdr:nvSpPr>
        <xdr:spPr bwMode="auto">
          <a:xfrm>
            <a:off x="863" y="876"/>
            <a:ext cx="49" cy="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US" sz="1200" b="0" i="0" u="none" strike="noStrike" baseline="0">
                <a:solidFill>
                  <a:srgbClr val="000000"/>
                </a:solidFill>
                <a:latin typeface="Calibri"/>
                <a:cs typeface="Calibri"/>
              </a:rPr>
              <a:t> microns um</a:t>
            </a:r>
            <a:endParaRPr lang="en-US"/>
          </a:p>
        </xdr:txBody>
      </xdr:sp>
    </xdr:grpSp>
    <xdr:clientData/>
  </xdr:twoCellAnchor>
  <xdr:twoCellAnchor>
    <xdr:from>
      <xdr:col>14</xdr:col>
      <xdr:colOff>457200</xdr:colOff>
      <xdr:row>11</xdr:row>
      <xdr:rowOff>152400</xdr:rowOff>
    </xdr:from>
    <xdr:to>
      <xdr:col>15</xdr:col>
      <xdr:colOff>28575</xdr:colOff>
      <xdr:row>11</xdr:row>
      <xdr:rowOff>152400</xdr:rowOff>
    </xdr:to>
    <xdr:sp macro="" textlink="">
      <xdr:nvSpPr>
        <xdr:cNvPr id="54318" name="Line 8"/>
        <xdr:cNvSpPr>
          <a:spLocks noChangeShapeType="1"/>
        </xdr:cNvSpPr>
      </xdr:nvSpPr>
      <xdr:spPr bwMode="auto">
        <a:xfrm>
          <a:off x="8143875" y="2447925"/>
          <a:ext cx="1809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228600</xdr:colOff>
      <xdr:row>11</xdr:row>
      <xdr:rowOff>66675</xdr:rowOff>
    </xdr:from>
    <xdr:to>
      <xdr:col>15</xdr:col>
      <xdr:colOff>228600</xdr:colOff>
      <xdr:row>11</xdr:row>
      <xdr:rowOff>152400</xdr:rowOff>
    </xdr:to>
    <xdr:sp macro="" textlink="">
      <xdr:nvSpPr>
        <xdr:cNvPr id="54319" name="Line 9"/>
        <xdr:cNvSpPr>
          <a:spLocks noChangeShapeType="1"/>
        </xdr:cNvSpPr>
      </xdr:nvSpPr>
      <xdr:spPr bwMode="auto">
        <a:xfrm>
          <a:off x="8524875" y="2362200"/>
          <a:ext cx="0" cy="857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152400</xdr:colOff>
      <xdr:row>20</xdr:row>
      <xdr:rowOff>9524</xdr:rowOff>
    </xdr:from>
    <xdr:to>
      <xdr:col>16</xdr:col>
      <xdr:colOff>495300</xdr:colOff>
      <xdr:row>20</xdr:row>
      <xdr:rowOff>50799</xdr:rowOff>
    </xdr:to>
    <xdr:sp macro="" textlink="">
      <xdr:nvSpPr>
        <xdr:cNvPr id="54321" name="Line 13"/>
        <xdr:cNvSpPr>
          <a:spLocks noChangeShapeType="1"/>
        </xdr:cNvSpPr>
      </xdr:nvSpPr>
      <xdr:spPr bwMode="auto">
        <a:xfrm flipH="1">
          <a:off x="9080500" y="4060824"/>
          <a:ext cx="342900" cy="41275"/>
        </a:xfrm>
        <a:prstGeom prst="line">
          <a:avLst/>
        </a:prstGeom>
        <a:noFill/>
        <a:ln w="9525">
          <a:solidFill>
            <a:srgbClr xmlns:mc="http://schemas.openxmlformats.org/markup-compatibility/2006" xmlns:a14="http://schemas.microsoft.com/office/drawing/2010/main" val="FFFFFF" mc:Ignorable="a14" a14:legacySpreadsheetColorIndex="9"/>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xdr:col>
      <xdr:colOff>571500</xdr:colOff>
      <xdr:row>34</xdr:row>
      <xdr:rowOff>142875</xdr:rowOff>
    </xdr:from>
    <xdr:to>
      <xdr:col>13</xdr:col>
      <xdr:colOff>28575</xdr:colOff>
      <xdr:row>36</xdr:row>
      <xdr:rowOff>85725</xdr:rowOff>
    </xdr:to>
    <xdr:sp macro="" textlink="">
      <xdr:nvSpPr>
        <xdr:cNvPr id="54322" name="Line 15"/>
        <xdr:cNvSpPr>
          <a:spLocks noChangeShapeType="1"/>
        </xdr:cNvSpPr>
      </xdr:nvSpPr>
      <xdr:spPr bwMode="auto">
        <a:xfrm flipV="1">
          <a:off x="7038975" y="6848475"/>
          <a:ext cx="66675" cy="323850"/>
        </a:xfrm>
        <a:prstGeom prst="line">
          <a:avLst/>
        </a:prstGeom>
        <a:noFill/>
        <a:ln w="9525">
          <a:solidFill>
            <a:srgbClr xmlns:mc="http://schemas.openxmlformats.org/markup-compatibility/2006" xmlns:a14="http://schemas.microsoft.com/office/drawing/2010/main" val="FFFFFF" mc:Ignorable="a14" a14:legacySpreadsheetColorIndex="9"/>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476250</xdr:colOff>
      <xdr:row>38</xdr:row>
      <xdr:rowOff>98425</xdr:rowOff>
    </xdr:from>
    <xdr:to>
      <xdr:col>16</xdr:col>
      <xdr:colOff>523874</xdr:colOff>
      <xdr:row>40</xdr:row>
      <xdr:rowOff>47625</xdr:rowOff>
    </xdr:to>
    <xdr:sp macro="" textlink="">
      <xdr:nvSpPr>
        <xdr:cNvPr id="54324" name="Line 18"/>
        <xdr:cNvSpPr>
          <a:spLocks noChangeShapeType="1"/>
        </xdr:cNvSpPr>
      </xdr:nvSpPr>
      <xdr:spPr bwMode="auto">
        <a:xfrm flipH="1">
          <a:off x="9382125" y="7587456"/>
          <a:ext cx="47624" cy="330200"/>
        </a:xfrm>
        <a:prstGeom prst="line">
          <a:avLst/>
        </a:prstGeom>
        <a:noFill/>
        <a:ln w="9525">
          <a:solidFill>
            <a:srgbClr xmlns:mc="http://schemas.openxmlformats.org/markup-compatibility/2006" xmlns:a14="http://schemas.microsoft.com/office/drawing/2010/main" val="FFFFFF" mc:Ignorable="a14" a14:legacySpreadsheetColorIndex="9"/>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295275</xdr:colOff>
      <xdr:row>23</xdr:row>
      <xdr:rowOff>76200</xdr:rowOff>
    </xdr:from>
    <xdr:to>
      <xdr:col>13</xdr:col>
      <xdr:colOff>495300</xdr:colOff>
      <xdr:row>24</xdr:row>
      <xdr:rowOff>76200</xdr:rowOff>
    </xdr:to>
    <xdr:sp macro="" textlink="">
      <xdr:nvSpPr>
        <xdr:cNvPr id="54291" name="Text Box 19"/>
        <xdr:cNvSpPr txBox="1">
          <a:spLocks noChangeArrowheads="1"/>
        </xdr:cNvSpPr>
      </xdr:nvSpPr>
      <xdr:spPr bwMode="auto">
        <a:xfrm>
          <a:off x="7372350" y="4667250"/>
          <a:ext cx="200025" cy="190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100" b="0" i="0" u="none" strike="noStrike" baseline="0">
              <a:solidFill>
                <a:srgbClr val="000000"/>
              </a:solidFill>
              <a:latin typeface="Calibri"/>
              <a:cs typeface="Calibri"/>
            </a:rPr>
            <a:t> P</a:t>
          </a:r>
          <a:endParaRPr lang="en-US"/>
        </a:p>
      </xdr:txBody>
    </xdr:sp>
    <xdr:clientData/>
  </xdr:twoCellAnchor>
  <xdr:twoCellAnchor>
    <xdr:from>
      <xdr:col>12</xdr:col>
      <xdr:colOff>464343</xdr:colOff>
      <xdr:row>20</xdr:row>
      <xdr:rowOff>152399</xdr:rowOff>
    </xdr:from>
    <xdr:to>
      <xdr:col>12</xdr:col>
      <xdr:colOff>574674</xdr:colOff>
      <xdr:row>23</xdr:row>
      <xdr:rowOff>59530</xdr:rowOff>
    </xdr:to>
    <xdr:sp macro="" textlink="">
      <xdr:nvSpPr>
        <xdr:cNvPr id="54326" name="Line 20"/>
        <xdr:cNvSpPr>
          <a:spLocks noChangeShapeType="1"/>
        </xdr:cNvSpPr>
      </xdr:nvSpPr>
      <xdr:spPr bwMode="auto">
        <a:xfrm flipH="1">
          <a:off x="6941343" y="4188618"/>
          <a:ext cx="110331" cy="478631"/>
        </a:xfrm>
        <a:prstGeom prst="line">
          <a:avLst/>
        </a:prstGeom>
        <a:noFill/>
        <a:ln w="9525">
          <a:solidFill>
            <a:srgbClr xmlns:mc="http://schemas.openxmlformats.org/markup-compatibility/2006" xmlns:a14="http://schemas.microsoft.com/office/drawing/2010/main" val="FFFFFF" mc:Ignorable="a14" a14:legacySpreadsheetColorIndex="9"/>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89694</xdr:colOff>
      <xdr:row>23</xdr:row>
      <xdr:rowOff>43656</xdr:rowOff>
    </xdr:from>
    <xdr:to>
      <xdr:col>17</xdr:col>
      <xdr:colOff>296863</xdr:colOff>
      <xdr:row>24</xdr:row>
      <xdr:rowOff>34131</xdr:rowOff>
    </xdr:to>
    <xdr:sp macro="" textlink="">
      <xdr:nvSpPr>
        <xdr:cNvPr id="54293" name="Text Box 21"/>
        <xdr:cNvSpPr txBox="1">
          <a:spLocks noChangeArrowheads="1"/>
        </xdr:cNvSpPr>
      </xdr:nvSpPr>
      <xdr:spPr bwMode="auto">
        <a:xfrm>
          <a:off x="9602788" y="4651375"/>
          <a:ext cx="207169"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100" b="0" i="0" u="none" strike="noStrike" baseline="0">
              <a:solidFill>
                <a:srgbClr val="000000"/>
              </a:solidFill>
              <a:latin typeface="Calibri"/>
              <a:cs typeface="Calibri"/>
            </a:rPr>
            <a:t> P</a:t>
          </a:r>
          <a:endParaRPr lang="en-US"/>
        </a:p>
      </xdr:txBody>
    </xdr:sp>
    <xdr:clientData/>
  </xdr:twoCellAnchor>
  <xdr:twoCellAnchor>
    <xdr:from>
      <xdr:col>11</xdr:col>
      <xdr:colOff>119063</xdr:colOff>
      <xdr:row>23</xdr:row>
      <xdr:rowOff>150018</xdr:rowOff>
    </xdr:from>
    <xdr:to>
      <xdr:col>11</xdr:col>
      <xdr:colOff>326232</xdr:colOff>
      <xdr:row>24</xdr:row>
      <xdr:rowOff>140493</xdr:rowOff>
    </xdr:to>
    <xdr:sp macro="" textlink="">
      <xdr:nvSpPr>
        <xdr:cNvPr id="54295" name="Text Box 23"/>
        <xdr:cNvSpPr txBox="1">
          <a:spLocks noChangeArrowheads="1"/>
        </xdr:cNvSpPr>
      </xdr:nvSpPr>
      <xdr:spPr bwMode="auto">
        <a:xfrm>
          <a:off x="5988844" y="4757737"/>
          <a:ext cx="207169"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100" b="0" i="0" u="none" strike="noStrike" baseline="0">
              <a:solidFill>
                <a:srgbClr val="000000"/>
              </a:solidFill>
              <a:latin typeface="Calibri"/>
              <a:cs typeface="Calibri"/>
            </a:rPr>
            <a:t> C</a:t>
          </a:r>
          <a:endParaRPr lang="en-US"/>
        </a:p>
      </xdr:txBody>
    </xdr:sp>
    <xdr:clientData/>
  </xdr:twoCellAnchor>
  <mc:AlternateContent xmlns:mc="http://schemas.openxmlformats.org/markup-compatibility/2006">
    <mc:Choice xmlns:a14="http://schemas.microsoft.com/office/drawing/2010/main" Requires="a14">
      <xdr:twoCellAnchor>
        <xdr:from>
          <xdr:col>20</xdr:col>
          <xdr:colOff>457200</xdr:colOff>
          <xdr:row>14</xdr:row>
          <xdr:rowOff>47625</xdr:rowOff>
        </xdr:from>
        <xdr:to>
          <xdr:col>22</xdr:col>
          <xdr:colOff>114300</xdr:colOff>
          <xdr:row>15</xdr:row>
          <xdr:rowOff>76200</xdr:rowOff>
        </xdr:to>
        <xdr:sp macro="" textlink="">
          <xdr:nvSpPr>
            <xdr:cNvPr id="54296" name="Button 24" hidden="1">
              <a:extLst>
                <a:ext uri="{63B3BB69-23CF-44E3-9099-C40C66FF867C}">
                  <a14:compatExt spid="_x0000_s54296"/>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1" i="0" u="none" strike="noStrike" baseline="0">
                  <a:solidFill>
                    <a:srgbClr val="000000"/>
                  </a:solidFill>
                  <a:latin typeface="Arial"/>
                  <a:cs typeface="Arial"/>
                </a:rPr>
                <a:t>RUN macro</a:t>
              </a:r>
            </a:p>
          </xdr:txBody>
        </xdr:sp>
        <xdr:clientData fPrintsWithSheet="0"/>
      </xdr:twoCellAnchor>
    </mc:Choice>
    <mc:Fallback/>
  </mc:AlternateContent>
  <xdr:twoCellAnchor>
    <xdr:from>
      <xdr:col>11</xdr:col>
      <xdr:colOff>66675</xdr:colOff>
      <xdr:row>12</xdr:row>
      <xdr:rowOff>85725</xdr:rowOff>
    </xdr:from>
    <xdr:to>
      <xdr:col>11</xdr:col>
      <xdr:colOff>266700</xdr:colOff>
      <xdr:row>13</xdr:row>
      <xdr:rowOff>180975</xdr:rowOff>
    </xdr:to>
    <xdr:sp macro="" textlink="">
      <xdr:nvSpPr>
        <xdr:cNvPr id="54297" name="Text Box 25"/>
        <xdr:cNvSpPr txBox="1">
          <a:spLocks noChangeArrowheads="1"/>
        </xdr:cNvSpPr>
      </xdr:nvSpPr>
      <xdr:spPr bwMode="auto">
        <a:xfrm>
          <a:off x="5924550" y="2581275"/>
          <a:ext cx="200025" cy="2857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6576" rIns="0" bIns="0" anchor="t" upright="1"/>
        <a:lstStyle/>
        <a:p>
          <a:pPr algn="l" rtl="0">
            <a:defRPr sz="1000"/>
          </a:pPr>
          <a:r>
            <a:rPr lang="en-US" sz="1600" b="1" i="0" u="none" strike="noStrike" baseline="0">
              <a:solidFill>
                <a:srgbClr val="000000"/>
              </a:solidFill>
              <a:latin typeface="Calibri"/>
              <a:cs typeface="Calibri"/>
            </a:rPr>
            <a:t>A</a:t>
          </a:r>
          <a:endParaRPr lang="en-US"/>
        </a:p>
      </xdr:txBody>
    </xdr:sp>
    <xdr:clientData/>
  </xdr:twoCellAnchor>
  <xdr:twoCellAnchor>
    <xdr:from>
      <xdr:col>11</xdr:col>
      <xdr:colOff>104775</xdr:colOff>
      <xdr:row>29</xdr:row>
      <xdr:rowOff>114300</xdr:rowOff>
    </xdr:from>
    <xdr:to>
      <xdr:col>11</xdr:col>
      <xdr:colOff>304800</xdr:colOff>
      <xdr:row>31</xdr:row>
      <xdr:rowOff>19050</xdr:rowOff>
    </xdr:to>
    <xdr:sp macro="" textlink="">
      <xdr:nvSpPr>
        <xdr:cNvPr id="54298" name="Text Box 26"/>
        <xdr:cNvSpPr txBox="1">
          <a:spLocks noChangeArrowheads="1"/>
        </xdr:cNvSpPr>
      </xdr:nvSpPr>
      <xdr:spPr bwMode="auto">
        <a:xfrm>
          <a:off x="5962650" y="5848350"/>
          <a:ext cx="200025" cy="2857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6576" rIns="0" bIns="0" anchor="t" upright="1"/>
        <a:lstStyle/>
        <a:p>
          <a:pPr algn="l" rtl="0">
            <a:defRPr sz="1000"/>
          </a:pPr>
          <a:r>
            <a:rPr lang="en-US" sz="1600" b="1" i="0" u="none" strike="noStrike" baseline="0">
              <a:solidFill>
                <a:srgbClr val="000000"/>
              </a:solidFill>
              <a:latin typeface="Calibri"/>
              <a:cs typeface="Calibri"/>
            </a:rPr>
            <a:t>C</a:t>
          </a:r>
          <a:endParaRPr lang="en-US"/>
        </a:p>
      </xdr:txBody>
    </xdr:sp>
    <xdr:clientData/>
  </xdr:twoCellAnchor>
  <xdr:twoCellAnchor>
    <xdr:from>
      <xdr:col>15</xdr:col>
      <xdr:colOff>85725</xdr:colOff>
      <xdr:row>29</xdr:row>
      <xdr:rowOff>85725</xdr:rowOff>
    </xdr:from>
    <xdr:to>
      <xdr:col>15</xdr:col>
      <xdr:colOff>285750</xdr:colOff>
      <xdr:row>30</xdr:row>
      <xdr:rowOff>180975</xdr:rowOff>
    </xdr:to>
    <xdr:sp macro="" textlink="">
      <xdr:nvSpPr>
        <xdr:cNvPr id="54299" name="Text Box 27"/>
        <xdr:cNvSpPr txBox="1">
          <a:spLocks noChangeArrowheads="1"/>
        </xdr:cNvSpPr>
      </xdr:nvSpPr>
      <xdr:spPr bwMode="auto">
        <a:xfrm>
          <a:off x="8382000" y="5819775"/>
          <a:ext cx="200025" cy="2857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6576" rIns="0" bIns="0" anchor="t" upright="1"/>
        <a:lstStyle/>
        <a:p>
          <a:pPr algn="l" rtl="0">
            <a:defRPr sz="1000"/>
          </a:pPr>
          <a:r>
            <a:rPr lang="en-US" sz="1600" b="1" i="0" u="none" strike="noStrike" baseline="0">
              <a:solidFill>
                <a:srgbClr val="000000"/>
              </a:solidFill>
              <a:latin typeface="Calibri"/>
              <a:cs typeface="Calibri"/>
            </a:rPr>
            <a:t>D</a:t>
          </a:r>
          <a:endParaRPr lang="en-US"/>
        </a:p>
      </xdr:txBody>
    </xdr:sp>
    <xdr:clientData/>
  </xdr:twoCellAnchor>
  <xdr:twoCellAnchor>
    <xdr:from>
      <xdr:col>15</xdr:col>
      <xdr:colOff>85725</xdr:colOff>
      <xdr:row>12</xdr:row>
      <xdr:rowOff>104775</xdr:rowOff>
    </xdr:from>
    <xdr:to>
      <xdr:col>15</xdr:col>
      <xdr:colOff>285750</xdr:colOff>
      <xdr:row>14</xdr:row>
      <xdr:rowOff>9525</xdr:rowOff>
    </xdr:to>
    <xdr:sp macro="" textlink="">
      <xdr:nvSpPr>
        <xdr:cNvPr id="54300" name="Text Box 28"/>
        <xdr:cNvSpPr txBox="1">
          <a:spLocks noChangeArrowheads="1"/>
        </xdr:cNvSpPr>
      </xdr:nvSpPr>
      <xdr:spPr bwMode="auto">
        <a:xfrm>
          <a:off x="8382000" y="2600325"/>
          <a:ext cx="200025" cy="2857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6576" rIns="0" bIns="0" anchor="t" upright="1"/>
        <a:lstStyle/>
        <a:p>
          <a:pPr algn="l" rtl="0">
            <a:defRPr sz="1000"/>
          </a:pPr>
          <a:r>
            <a:rPr lang="en-US" sz="1600" b="1" i="0" u="none" strike="noStrike" baseline="0">
              <a:solidFill>
                <a:srgbClr val="000000"/>
              </a:solidFill>
              <a:latin typeface="Calibri"/>
              <a:cs typeface="Calibri"/>
            </a:rPr>
            <a:t>B</a:t>
          </a:r>
          <a:endParaRPr lang="en-US"/>
        </a:p>
      </xdr:txBody>
    </xdr:sp>
    <xdr:clientData/>
  </xdr:twoCellAnchor>
  <xdr:twoCellAnchor>
    <xdr:from>
      <xdr:col>0</xdr:col>
      <xdr:colOff>9525</xdr:colOff>
      <xdr:row>40</xdr:row>
      <xdr:rowOff>0</xdr:rowOff>
    </xdr:from>
    <xdr:to>
      <xdr:col>10</xdr:col>
      <xdr:colOff>600075</xdr:colOff>
      <xdr:row>45</xdr:row>
      <xdr:rowOff>57150</xdr:rowOff>
    </xdr:to>
    <xdr:sp macro="" textlink="">
      <xdr:nvSpPr>
        <xdr:cNvPr id="54301" name="Text Box 29"/>
        <xdr:cNvSpPr txBox="1">
          <a:spLocks noChangeArrowheads="1"/>
        </xdr:cNvSpPr>
      </xdr:nvSpPr>
      <xdr:spPr bwMode="auto">
        <a:xfrm>
          <a:off x="9525" y="7848600"/>
          <a:ext cx="5838825" cy="10096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7432" rIns="0" bIns="0" anchor="t" upright="1"/>
        <a:lstStyle/>
        <a:p>
          <a:pPr algn="l" rtl="0">
            <a:defRPr sz="1000"/>
          </a:pPr>
          <a:r>
            <a:rPr lang="en-US" sz="1200" b="1" i="0" u="none" strike="noStrike" baseline="0">
              <a:solidFill>
                <a:srgbClr val="000000"/>
              </a:solidFill>
              <a:latin typeface="Arial"/>
              <a:cs typeface="Arial"/>
            </a:rPr>
            <a:t>Photo Captions</a:t>
          </a:r>
          <a:r>
            <a:rPr lang="en-US" sz="1200" b="0" i="0" u="none" strike="noStrike" baseline="0">
              <a:solidFill>
                <a:srgbClr val="000000"/>
              </a:solidFill>
              <a:latin typeface="Arial"/>
              <a:cs typeface="Arial"/>
            </a:rPr>
            <a:t>:</a:t>
          </a:r>
        </a:p>
        <a:p>
          <a:pPr algn="l" rtl="0">
            <a:defRPr sz="1000"/>
          </a:pPr>
          <a:r>
            <a:rPr lang="en-US" sz="1200" b="0" i="0" u="none" strike="noStrike" baseline="0">
              <a:solidFill>
                <a:srgbClr val="000000"/>
              </a:solidFill>
              <a:latin typeface="Arial"/>
              <a:cs typeface="Arial"/>
            </a:rPr>
            <a:t>(A) Primary kerogen (Kgn) having mean Ro,ran of 0.97%. </a:t>
          </a:r>
        </a:p>
        <a:p>
          <a:pPr algn="l" rtl="0">
            <a:defRPr sz="1000"/>
          </a:pPr>
          <a:r>
            <a:rPr lang="en-US" sz="1200" b="0" i="0" u="none" strike="noStrike" baseline="0">
              <a:solidFill>
                <a:srgbClr val="000000"/>
              </a:solidFill>
              <a:latin typeface="Arial"/>
              <a:cs typeface="Arial"/>
            </a:rPr>
            <a:t>(B) A small primary kerogen (Kgn) particle. Its Ro,ran is 0.94%.</a:t>
          </a:r>
        </a:p>
        <a:p>
          <a:pPr algn="l" rtl="0">
            <a:defRPr sz="1000"/>
          </a:pPr>
          <a:r>
            <a:rPr lang="en-US" sz="1200" b="0" i="0" u="none" strike="noStrike" baseline="0">
              <a:solidFill>
                <a:srgbClr val="000000"/>
              </a:solidFill>
              <a:latin typeface="Arial"/>
              <a:cs typeface="Arial"/>
            </a:rPr>
            <a:t>(C) Granular kerogen (Grnl Kgn) with mean Ro,ran of 0.55%. </a:t>
          </a:r>
        </a:p>
        <a:p>
          <a:pPr algn="l" rtl="0">
            <a:defRPr sz="1000"/>
          </a:pPr>
          <a:r>
            <a:rPr lang="en-US" sz="1200" b="0" i="0" u="none" strike="noStrike" baseline="0">
              <a:solidFill>
                <a:srgbClr val="000000"/>
              </a:solidFill>
              <a:latin typeface="Arial"/>
              <a:cs typeface="Arial"/>
            </a:rPr>
            <a:t>(D) Same as in (C). The mean Ro,ran is 0.58%.                    P=Pyrite; C=Carbonate.</a:t>
          </a:r>
          <a:endParaRPr lang="en-US"/>
        </a:p>
      </xdr:txBody>
    </xdr:sp>
    <xdr:clientData/>
  </xdr:twoCellAnchor>
  <xdr:twoCellAnchor>
    <xdr:from>
      <xdr:col>0</xdr:col>
      <xdr:colOff>9525</xdr:colOff>
      <xdr:row>32</xdr:row>
      <xdr:rowOff>0</xdr:rowOff>
    </xdr:from>
    <xdr:to>
      <xdr:col>10</xdr:col>
      <xdr:colOff>600075</xdr:colOff>
      <xdr:row>40</xdr:row>
      <xdr:rowOff>9525</xdr:rowOff>
    </xdr:to>
    <xdr:sp macro="" textlink="">
      <xdr:nvSpPr>
        <xdr:cNvPr id="54302" name="Text Box 30"/>
        <xdr:cNvSpPr txBox="1">
          <a:spLocks noChangeArrowheads="1"/>
        </xdr:cNvSpPr>
      </xdr:nvSpPr>
      <xdr:spPr bwMode="auto">
        <a:xfrm>
          <a:off x="9525" y="6305550"/>
          <a:ext cx="5838825" cy="15525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7432" rIns="0" bIns="0" anchor="t" upright="1"/>
        <a:lstStyle/>
        <a:p>
          <a:pPr algn="l" rtl="0">
            <a:defRPr sz="1000"/>
          </a:pPr>
          <a:r>
            <a:rPr lang="en-US" sz="1200" b="1" i="0" u="none" strike="noStrike" baseline="0">
              <a:solidFill>
                <a:srgbClr val="000000"/>
              </a:solidFill>
              <a:latin typeface="Arial"/>
              <a:cs typeface="Arial"/>
            </a:rPr>
            <a:t>General Description</a:t>
          </a:r>
          <a:r>
            <a:rPr lang="en-US" sz="1200" b="0" i="0" u="none" strike="noStrike" baseline="0">
              <a:solidFill>
                <a:srgbClr val="000000"/>
              </a:solidFill>
              <a:latin typeface="Arial"/>
              <a:cs typeface="Arial"/>
            </a:rPr>
            <a:t>: This sample contains primary kerogen (vitrinitic) and granular kerogen having much lower reflectance. The mean Ro,ran of the vitrinite is 0.93%, which indicates that the organic matter is thermally mature and in the middle stage of the oil window (0.80-1.0%Ro). The matrix is mostly argillaceous and pyritic. Rhombohedral carbonate grains are minor.</a:t>
          </a:r>
          <a:endParaRPr lang="en-US"/>
        </a:p>
      </xdr:txBody>
    </xdr:sp>
    <xdr:clientData/>
  </xdr:twoCellAnchor>
  <xdr:twoCellAnchor>
    <xdr:from>
      <xdr:col>0</xdr:col>
      <xdr:colOff>9525</xdr:colOff>
      <xdr:row>12</xdr:row>
      <xdr:rowOff>0</xdr:rowOff>
    </xdr:from>
    <xdr:to>
      <xdr:col>10</xdr:col>
      <xdr:colOff>600075</xdr:colOff>
      <xdr:row>32</xdr:row>
      <xdr:rowOff>0</xdr:rowOff>
    </xdr:to>
    <xdr:graphicFrame macro="">
      <xdr:nvGraphicFramePr>
        <xdr:cNvPr id="54336"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357187</xdr:colOff>
      <xdr:row>36</xdr:row>
      <xdr:rowOff>66675</xdr:rowOff>
    </xdr:from>
    <xdr:to>
      <xdr:col>13</xdr:col>
      <xdr:colOff>114299</xdr:colOff>
      <xdr:row>38</xdr:row>
      <xdr:rowOff>154782</xdr:rowOff>
    </xdr:to>
    <xdr:sp macro="" textlink="">
      <xdr:nvSpPr>
        <xdr:cNvPr id="54312" name="Text Box 40"/>
        <xdr:cNvSpPr txBox="1">
          <a:spLocks noChangeArrowheads="1"/>
        </xdr:cNvSpPr>
      </xdr:nvSpPr>
      <xdr:spPr bwMode="auto">
        <a:xfrm>
          <a:off x="6834187" y="7174706"/>
          <a:ext cx="364331" cy="469107"/>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ctr" upright="1"/>
        <a:lstStyle/>
        <a:p>
          <a:pPr algn="ctr" rtl="0">
            <a:defRPr sz="1000"/>
          </a:pPr>
          <a:r>
            <a:rPr lang="en-US" sz="1100" b="0" i="0" u="none" strike="noStrike" baseline="0">
              <a:solidFill>
                <a:srgbClr val="000000"/>
              </a:solidFill>
              <a:latin typeface="Calibri"/>
              <a:cs typeface="Calibri"/>
            </a:rPr>
            <a:t>Grnl Kgn</a:t>
          </a:r>
          <a:endParaRPr lang="en-US"/>
        </a:p>
      </xdr:txBody>
    </xdr:sp>
    <xdr:clientData/>
  </xdr:twoCellAnchor>
  <xdr:twoCellAnchor>
    <xdr:from>
      <xdr:col>12</xdr:col>
      <xdr:colOff>422275</xdr:colOff>
      <xdr:row>19</xdr:row>
      <xdr:rowOff>107950</xdr:rowOff>
    </xdr:from>
    <xdr:to>
      <xdr:col>13</xdr:col>
      <xdr:colOff>107950</xdr:colOff>
      <xdr:row>21</xdr:row>
      <xdr:rowOff>3175</xdr:rowOff>
    </xdr:to>
    <xdr:sp macro="" textlink="">
      <xdr:nvSpPr>
        <xdr:cNvPr id="54313" name="Text Box 41"/>
        <xdr:cNvSpPr txBox="1">
          <a:spLocks noChangeArrowheads="1"/>
        </xdr:cNvSpPr>
      </xdr:nvSpPr>
      <xdr:spPr bwMode="auto">
        <a:xfrm>
          <a:off x="6911975" y="3968750"/>
          <a:ext cx="295275" cy="2762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100" b="0" i="0" u="none" strike="noStrike" baseline="0">
              <a:solidFill>
                <a:srgbClr val="000000"/>
              </a:solidFill>
              <a:latin typeface="Calibri"/>
              <a:cs typeface="Calibri"/>
            </a:rPr>
            <a:t>Kgn</a:t>
          </a:r>
          <a:endParaRPr lang="en-US"/>
        </a:p>
      </xdr:txBody>
    </xdr:sp>
    <xdr:clientData/>
  </xdr:twoCellAnchor>
  <xdr:twoCellAnchor>
    <xdr:from>
      <xdr:col>16</xdr:col>
      <xdr:colOff>352425</xdr:colOff>
      <xdr:row>19</xdr:row>
      <xdr:rowOff>123825</xdr:rowOff>
    </xdr:from>
    <xdr:to>
      <xdr:col>17</xdr:col>
      <xdr:colOff>38100</xdr:colOff>
      <xdr:row>21</xdr:row>
      <xdr:rowOff>19050</xdr:rowOff>
    </xdr:to>
    <xdr:sp macro="" textlink="">
      <xdr:nvSpPr>
        <xdr:cNvPr id="54315" name="Text Box 43"/>
        <xdr:cNvSpPr txBox="1">
          <a:spLocks noChangeArrowheads="1"/>
        </xdr:cNvSpPr>
      </xdr:nvSpPr>
      <xdr:spPr bwMode="auto">
        <a:xfrm>
          <a:off x="9258300" y="3952875"/>
          <a:ext cx="295275" cy="2762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100" b="0" i="0" u="none" strike="noStrike" baseline="0">
              <a:solidFill>
                <a:srgbClr val="000000"/>
              </a:solidFill>
              <a:latin typeface="Calibri"/>
              <a:cs typeface="Calibri"/>
            </a:rPr>
            <a:t>Kgn</a:t>
          </a:r>
          <a:endParaRPr lang="en-US"/>
        </a:p>
      </xdr:txBody>
    </xdr:sp>
    <xdr:clientData/>
  </xdr:twoCellAnchor>
  <mc:AlternateContent xmlns:mc="http://schemas.openxmlformats.org/markup-compatibility/2006">
    <mc:Choice xmlns:a14="http://schemas.microsoft.com/office/drawing/2010/main" Requires="a14">
      <xdr:twoCellAnchor>
        <xdr:from>
          <xdr:col>20</xdr:col>
          <xdr:colOff>447675</xdr:colOff>
          <xdr:row>9</xdr:row>
          <xdr:rowOff>47625</xdr:rowOff>
        </xdr:from>
        <xdr:to>
          <xdr:col>22</xdr:col>
          <xdr:colOff>104775</xdr:colOff>
          <xdr:row>10</xdr:row>
          <xdr:rowOff>152400</xdr:rowOff>
        </xdr:to>
        <xdr:sp macro="" textlink="">
          <xdr:nvSpPr>
            <xdr:cNvPr id="2" name="Button 26" hidden="1">
              <a:extLst>
                <a:ext uri="{63B3BB69-23CF-44E3-9099-C40C66FF867C}">
                  <a14:compatExt spid="_x0000_s54298"/>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200" b="1" i="0" u="none" strike="noStrike" baseline="0">
                  <a:solidFill>
                    <a:srgbClr val="000000"/>
                  </a:solidFill>
                  <a:latin typeface="Calibri"/>
                  <a:cs typeface="Calibri"/>
                </a:rPr>
                <a:t>Macro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542925</xdr:colOff>
          <xdr:row>11</xdr:row>
          <xdr:rowOff>161925</xdr:rowOff>
        </xdr:from>
        <xdr:to>
          <xdr:col>21</xdr:col>
          <xdr:colOff>581025</xdr:colOff>
          <xdr:row>13</xdr:row>
          <xdr:rowOff>28575</xdr:rowOff>
        </xdr:to>
        <xdr:sp macro="" textlink="">
          <xdr:nvSpPr>
            <xdr:cNvPr id="3" name="Button 28" hidden="1">
              <a:extLst>
                <a:ext uri="{63B3BB69-23CF-44E3-9099-C40C66FF867C}">
                  <a14:compatExt spid="_x0000_s54300"/>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Macro 3</a:t>
              </a:r>
            </a:p>
          </xdr:txBody>
        </xdr:sp>
        <xdr:clientData fPrintsWithSheet="0"/>
      </xdr:twoCellAnchor>
    </mc:Choice>
    <mc:Fallback/>
  </mc:AlternateContent>
  <xdr:twoCellAnchor>
    <xdr:from>
      <xdr:col>16</xdr:col>
      <xdr:colOff>392905</xdr:colOff>
      <xdr:row>36</xdr:row>
      <xdr:rowOff>79375</xdr:rowOff>
    </xdr:from>
    <xdr:to>
      <xdr:col>17</xdr:col>
      <xdr:colOff>139699</xdr:colOff>
      <xdr:row>38</xdr:row>
      <xdr:rowOff>101600</xdr:rowOff>
    </xdr:to>
    <xdr:sp macro="" textlink="">
      <xdr:nvSpPr>
        <xdr:cNvPr id="39" name="Text Box 40"/>
        <xdr:cNvSpPr txBox="1">
          <a:spLocks noChangeArrowheads="1"/>
        </xdr:cNvSpPr>
      </xdr:nvSpPr>
      <xdr:spPr bwMode="auto">
        <a:xfrm>
          <a:off x="9298780" y="7187406"/>
          <a:ext cx="354013" cy="4032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ctr" upright="1"/>
        <a:lstStyle/>
        <a:p>
          <a:pPr algn="ctr" rtl="0">
            <a:defRPr sz="1000"/>
          </a:pPr>
          <a:r>
            <a:rPr lang="en-US" sz="1100" b="0" i="0" u="none" strike="noStrike" baseline="0">
              <a:solidFill>
                <a:srgbClr val="000000"/>
              </a:solidFill>
              <a:latin typeface="Calibri"/>
              <a:cs typeface="Calibri"/>
            </a:rPr>
            <a:t>Grnl Kgn</a:t>
          </a:r>
          <a:endParaRPr lang="en-US"/>
        </a:p>
      </xdr:txBody>
    </xdr:sp>
    <xdr:clientData/>
  </xdr:twoCellAnchor>
  <xdr:twoCellAnchor>
    <xdr:from>
      <xdr:col>12</xdr:col>
      <xdr:colOff>523875</xdr:colOff>
      <xdr:row>17</xdr:row>
      <xdr:rowOff>150017</xdr:rowOff>
    </xdr:from>
    <xdr:to>
      <xdr:col>13</xdr:col>
      <xdr:colOff>126206</xdr:colOff>
      <xdr:row>18</xdr:row>
      <xdr:rowOff>140492</xdr:rowOff>
    </xdr:to>
    <xdr:sp macro="" textlink="">
      <xdr:nvSpPr>
        <xdr:cNvPr id="41" name="Text Box 21"/>
        <xdr:cNvSpPr txBox="1">
          <a:spLocks noChangeArrowheads="1"/>
        </xdr:cNvSpPr>
      </xdr:nvSpPr>
      <xdr:spPr bwMode="auto">
        <a:xfrm>
          <a:off x="7000875" y="3614736"/>
          <a:ext cx="209550"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100" b="0" i="0" u="none" strike="noStrike" baseline="0">
              <a:solidFill>
                <a:srgbClr val="000000"/>
              </a:solidFill>
              <a:latin typeface="Calibri"/>
              <a:cs typeface="Calibri"/>
            </a:rPr>
            <a:t> P</a:t>
          </a:r>
          <a:endParaRPr lang="en-US"/>
        </a:p>
      </xdr:txBody>
    </xdr:sp>
    <xdr:clientData/>
  </xdr:twoCellAnchor>
  <xdr:twoCellAnchor>
    <xdr:from>
      <xdr:col>11</xdr:col>
      <xdr:colOff>214313</xdr:colOff>
      <xdr:row>24</xdr:row>
      <xdr:rowOff>119062</xdr:rowOff>
    </xdr:from>
    <xdr:to>
      <xdr:col>11</xdr:col>
      <xdr:colOff>238125</xdr:colOff>
      <xdr:row>26</xdr:row>
      <xdr:rowOff>83344</xdr:rowOff>
    </xdr:to>
    <xdr:sp macro="" textlink="">
      <xdr:nvSpPr>
        <xdr:cNvPr id="38" name="Line 15"/>
        <xdr:cNvSpPr>
          <a:spLocks noChangeShapeType="1"/>
        </xdr:cNvSpPr>
      </xdr:nvSpPr>
      <xdr:spPr bwMode="auto">
        <a:xfrm>
          <a:off x="6084094" y="4917281"/>
          <a:ext cx="23812" cy="345282"/>
        </a:xfrm>
        <a:prstGeom prst="line">
          <a:avLst/>
        </a:prstGeom>
        <a:noFill/>
        <a:ln w="9525">
          <a:solidFill>
            <a:srgbClr xmlns:mc="http://schemas.openxmlformats.org/markup-compatibility/2006" xmlns:a14="http://schemas.microsoft.com/office/drawing/2010/main" val="FFFFFF" mc:Ignorable="a14" a14:legacySpreadsheetColorIndex="9"/>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11</xdr:col>
      <xdr:colOff>0</xdr:colOff>
      <xdr:row>11</xdr:row>
      <xdr:rowOff>200024</xdr:rowOff>
    </xdr:from>
    <xdr:to>
      <xdr:col>14</xdr:col>
      <xdr:colOff>531464</xdr:colOff>
      <xdr:row>28</xdr:row>
      <xdr:rowOff>97789</xdr:rowOff>
    </xdr:to>
    <xdr:pic>
      <xdr:nvPicPr>
        <xdr:cNvPr id="4" name="Picture 28" descr="\\clh-dfs\CORELAB\PetServ\Res-Geo\TGentzis\VRo measurements\368-12\1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7400" y="2495549"/>
          <a:ext cx="2360264" cy="3145790"/>
        </a:xfrm>
        <a:prstGeom prst="rect">
          <a:avLst/>
        </a:prstGeom>
        <a:noFill/>
        <a:ln>
          <a:solidFill>
            <a:schemeClr val="tx1"/>
          </a:solidFill>
          <a:prstDash val="soli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11</xdr:row>
      <xdr:rowOff>200024</xdr:rowOff>
    </xdr:from>
    <xdr:to>
      <xdr:col>18</xdr:col>
      <xdr:colOff>531464</xdr:colOff>
      <xdr:row>28</xdr:row>
      <xdr:rowOff>97789</xdr:rowOff>
    </xdr:to>
    <xdr:pic>
      <xdr:nvPicPr>
        <xdr:cNvPr id="5" name="Picture 29" descr="\\clh-dfs\CORELAB\PetServ\Res-Geo\TGentzis\VRo measurements\368-12\9.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05800" y="2495549"/>
          <a:ext cx="2360264" cy="3145790"/>
        </a:xfrm>
        <a:prstGeom prst="rect">
          <a:avLst/>
        </a:prstGeom>
        <a:noFill/>
        <a:ln>
          <a:solidFill>
            <a:schemeClr val="tx1"/>
          </a:solidFill>
          <a:prstDash val="soli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28</xdr:row>
      <xdr:rowOff>190499</xdr:rowOff>
    </xdr:from>
    <xdr:to>
      <xdr:col>14</xdr:col>
      <xdr:colOff>531464</xdr:colOff>
      <xdr:row>45</xdr:row>
      <xdr:rowOff>78739</xdr:rowOff>
    </xdr:to>
    <xdr:pic>
      <xdr:nvPicPr>
        <xdr:cNvPr id="6" name="Picture 30" descr="\\clh-dfs\CORELAB\PetServ\Res-Geo\TGentzis\VRo measurements\368-12\6.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67400" y="5734049"/>
          <a:ext cx="2360264" cy="3145790"/>
        </a:xfrm>
        <a:prstGeom prst="rect">
          <a:avLst/>
        </a:prstGeom>
        <a:noFill/>
        <a:ln>
          <a:solidFill>
            <a:schemeClr val="tx1"/>
          </a:solidFill>
          <a:prstDash val="soli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28</xdr:row>
      <xdr:rowOff>190499</xdr:rowOff>
    </xdr:from>
    <xdr:to>
      <xdr:col>18</xdr:col>
      <xdr:colOff>531464</xdr:colOff>
      <xdr:row>45</xdr:row>
      <xdr:rowOff>78739</xdr:rowOff>
    </xdr:to>
    <xdr:pic>
      <xdr:nvPicPr>
        <xdr:cNvPr id="53279" name="Picture 31" descr="\\clh-dfs\CORELAB\PetServ\Res-Geo\TGentzis\VRo measurements\368-12\7.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305800" y="5734049"/>
          <a:ext cx="2360264" cy="3145790"/>
        </a:xfrm>
        <a:prstGeom prst="rect">
          <a:avLst/>
        </a:prstGeom>
        <a:noFill/>
        <a:ln>
          <a:solidFill>
            <a:schemeClr val="tx1"/>
          </a:solidFill>
          <a:prstDash val="soli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390525</xdr:colOff>
      <xdr:row>0</xdr:row>
      <xdr:rowOff>104775</xdr:rowOff>
    </xdr:from>
    <xdr:to>
      <xdr:col>18</xdr:col>
      <xdr:colOff>523875</xdr:colOff>
      <xdr:row>4</xdr:row>
      <xdr:rowOff>66675</xdr:rowOff>
    </xdr:to>
    <xdr:pic>
      <xdr:nvPicPr>
        <xdr:cNvPr id="53292" name="Picture 3" descr="CL Logo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915525" y="104775"/>
          <a:ext cx="74295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419100</xdr:colOff>
      <xdr:row>11</xdr:row>
      <xdr:rowOff>66675</xdr:rowOff>
    </xdr:from>
    <xdr:to>
      <xdr:col>15</xdr:col>
      <xdr:colOff>276225</xdr:colOff>
      <xdr:row>12</xdr:row>
      <xdr:rowOff>152400</xdr:rowOff>
    </xdr:to>
    <xdr:grpSp>
      <xdr:nvGrpSpPr>
        <xdr:cNvPr id="53293" name="Group 2"/>
        <xdr:cNvGrpSpPr>
          <a:grpSpLocks/>
        </xdr:cNvGrpSpPr>
      </xdr:nvGrpSpPr>
      <xdr:grpSpPr bwMode="auto">
        <a:xfrm>
          <a:off x="8122444" y="2376488"/>
          <a:ext cx="464344" cy="288131"/>
          <a:chOff x="863" y="870"/>
          <a:chExt cx="49" cy="30"/>
        </a:xfrm>
      </xdr:grpSpPr>
      <xdr:grpSp>
        <xdr:nvGrpSpPr>
          <xdr:cNvPr id="53317" name="Group 3"/>
          <xdr:cNvGrpSpPr>
            <a:grpSpLocks/>
          </xdr:cNvGrpSpPr>
        </xdr:nvGrpSpPr>
        <xdr:grpSpPr bwMode="auto">
          <a:xfrm>
            <a:off x="866" y="870"/>
            <a:ext cx="40" cy="9"/>
            <a:chOff x="866" y="870"/>
            <a:chExt cx="40" cy="9"/>
          </a:xfrm>
        </xdr:grpSpPr>
        <xdr:sp macro="" textlink="">
          <xdr:nvSpPr>
            <xdr:cNvPr id="53319" name="Line 4"/>
            <xdr:cNvSpPr>
              <a:spLocks noChangeShapeType="1"/>
            </xdr:cNvSpPr>
          </xdr:nvSpPr>
          <xdr:spPr bwMode="auto">
            <a:xfrm>
              <a:off x="887" y="873"/>
              <a:ext cx="0" cy="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53320" name="Line 5"/>
            <xdr:cNvSpPr>
              <a:spLocks noChangeShapeType="1"/>
            </xdr:cNvSpPr>
          </xdr:nvSpPr>
          <xdr:spPr bwMode="auto">
            <a:xfrm>
              <a:off x="866" y="870"/>
              <a:ext cx="0" cy="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53321" name="Line 6"/>
            <xdr:cNvSpPr>
              <a:spLocks noChangeShapeType="1"/>
            </xdr:cNvSpPr>
          </xdr:nvSpPr>
          <xdr:spPr bwMode="auto">
            <a:xfrm>
              <a:off x="887" y="879"/>
              <a:ext cx="1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sp macro="" textlink="">
        <xdr:nvSpPr>
          <xdr:cNvPr id="53255" name="Text Box 7"/>
          <xdr:cNvSpPr txBox="1">
            <a:spLocks noChangeArrowheads="1"/>
          </xdr:cNvSpPr>
        </xdr:nvSpPr>
        <xdr:spPr bwMode="auto">
          <a:xfrm>
            <a:off x="863" y="876"/>
            <a:ext cx="49" cy="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US" sz="1200" b="0" i="0" u="none" strike="noStrike" baseline="0">
                <a:solidFill>
                  <a:srgbClr val="000000"/>
                </a:solidFill>
                <a:latin typeface="Calibri"/>
                <a:cs typeface="Calibri"/>
              </a:rPr>
              <a:t> microns um</a:t>
            </a:r>
            <a:endParaRPr lang="en-US"/>
          </a:p>
        </xdr:txBody>
      </xdr:sp>
    </xdr:grpSp>
    <xdr:clientData/>
  </xdr:twoCellAnchor>
  <xdr:twoCellAnchor>
    <xdr:from>
      <xdr:col>14</xdr:col>
      <xdr:colOff>457200</xdr:colOff>
      <xdr:row>11</xdr:row>
      <xdr:rowOff>152400</xdr:rowOff>
    </xdr:from>
    <xdr:to>
      <xdr:col>15</xdr:col>
      <xdr:colOff>28575</xdr:colOff>
      <xdr:row>11</xdr:row>
      <xdr:rowOff>152400</xdr:rowOff>
    </xdr:to>
    <xdr:sp macro="" textlink="">
      <xdr:nvSpPr>
        <xdr:cNvPr id="53294" name="Line 8"/>
        <xdr:cNvSpPr>
          <a:spLocks noChangeShapeType="1"/>
        </xdr:cNvSpPr>
      </xdr:nvSpPr>
      <xdr:spPr bwMode="auto">
        <a:xfrm>
          <a:off x="8153400" y="2447925"/>
          <a:ext cx="1809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228600</xdr:colOff>
      <xdr:row>11</xdr:row>
      <xdr:rowOff>66675</xdr:rowOff>
    </xdr:from>
    <xdr:to>
      <xdr:col>15</xdr:col>
      <xdr:colOff>228600</xdr:colOff>
      <xdr:row>11</xdr:row>
      <xdr:rowOff>152400</xdr:rowOff>
    </xdr:to>
    <xdr:sp macro="" textlink="">
      <xdr:nvSpPr>
        <xdr:cNvPr id="53295" name="Line 9"/>
        <xdr:cNvSpPr>
          <a:spLocks noChangeShapeType="1"/>
        </xdr:cNvSpPr>
      </xdr:nvSpPr>
      <xdr:spPr bwMode="auto">
        <a:xfrm>
          <a:off x="8534400" y="2362200"/>
          <a:ext cx="0" cy="857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488156</xdr:colOff>
      <xdr:row>42</xdr:row>
      <xdr:rowOff>102395</xdr:rowOff>
    </xdr:from>
    <xdr:to>
      <xdr:col>16</xdr:col>
      <xdr:colOff>80963</xdr:colOff>
      <xdr:row>43</xdr:row>
      <xdr:rowOff>102395</xdr:rowOff>
    </xdr:to>
    <xdr:sp macro="" textlink="">
      <xdr:nvSpPr>
        <xdr:cNvPr id="53267" name="Text Box 19"/>
        <xdr:cNvSpPr txBox="1">
          <a:spLocks noChangeArrowheads="1"/>
        </xdr:cNvSpPr>
      </xdr:nvSpPr>
      <xdr:spPr bwMode="auto">
        <a:xfrm>
          <a:off x="8798719" y="8353426"/>
          <a:ext cx="200025" cy="190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100" b="0" i="0" u="none" strike="noStrike" baseline="0">
              <a:solidFill>
                <a:srgbClr val="000000"/>
              </a:solidFill>
              <a:latin typeface="Calibri"/>
              <a:cs typeface="Calibri"/>
            </a:rPr>
            <a:t> P</a:t>
          </a:r>
          <a:endParaRPr lang="en-US"/>
        </a:p>
      </xdr:txBody>
    </xdr:sp>
    <xdr:clientData/>
  </xdr:twoCellAnchor>
  <mc:AlternateContent xmlns:mc="http://schemas.openxmlformats.org/markup-compatibility/2006">
    <mc:Choice xmlns:a14="http://schemas.microsoft.com/office/drawing/2010/main" Requires="a14">
      <xdr:twoCellAnchor>
        <xdr:from>
          <xdr:col>20</xdr:col>
          <xdr:colOff>457200</xdr:colOff>
          <xdr:row>14</xdr:row>
          <xdr:rowOff>47625</xdr:rowOff>
        </xdr:from>
        <xdr:to>
          <xdr:col>22</xdr:col>
          <xdr:colOff>114300</xdr:colOff>
          <xdr:row>15</xdr:row>
          <xdr:rowOff>76200</xdr:rowOff>
        </xdr:to>
        <xdr:sp macro="" textlink="">
          <xdr:nvSpPr>
            <xdr:cNvPr id="53272" name="Button 24" hidden="1">
              <a:extLst>
                <a:ext uri="{63B3BB69-23CF-44E3-9099-C40C66FF867C}">
                  <a14:compatExt spid="_x0000_s53272"/>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1" i="0" u="none" strike="noStrike" baseline="0">
                  <a:solidFill>
                    <a:srgbClr val="000000"/>
                  </a:solidFill>
                  <a:latin typeface="Arial"/>
                  <a:cs typeface="Arial"/>
                </a:rPr>
                <a:t>RUN macro</a:t>
              </a:r>
            </a:p>
          </xdr:txBody>
        </xdr:sp>
        <xdr:clientData fPrintsWithSheet="0"/>
      </xdr:twoCellAnchor>
    </mc:Choice>
    <mc:Fallback/>
  </mc:AlternateContent>
  <xdr:twoCellAnchor>
    <xdr:from>
      <xdr:col>11</xdr:col>
      <xdr:colOff>66675</xdr:colOff>
      <xdr:row>12</xdr:row>
      <xdr:rowOff>85725</xdr:rowOff>
    </xdr:from>
    <xdr:to>
      <xdr:col>11</xdr:col>
      <xdr:colOff>266700</xdr:colOff>
      <xdr:row>13</xdr:row>
      <xdr:rowOff>180975</xdr:rowOff>
    </xdr:to>
    <xdr:sp macro="" textlink="">
      <xdr:nvSpPr>
        <xdr:cNvPr id="53273" name="Text Box 25"/>
        <xdr:cNvSpPr txBox="1">
          <a:spLocks noChangeArrowheads="1"/>
        </xdr:cNvSpPr>
      </xdr:nvSpPr>
      <xdr:spPr bwMode="auto">
        <a:xfrm>
          <a:off x="5934075" y="2581275"/>
          <a:ext cx="200025" cy="2857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6576" rIns="0" bIns="0" anchor="t" upright="1"/>
        <a:lstStyle/>
        <a:p>
          <a:pPr algn="l" rtl="0">
            <a:defRPr sz="1000"/>
          </a:pPr>
          <a:r>
            <a:rPr lang="en-US" sz="1600" b="1" i="0" u="none" strike="noStrike" baseline="0">
              <a:solidFill>
                <a:srgbClr val="000000"/>
              </a:solidFill>
              <a:latin typeface="Calibri"/>
              <a:cs typeface="Calibri"/>
            </a:rPr>
            <a:t>A</a:t>
          </a:r>
          <a:endParaRPr lang="en-US"/>
        </a:p>
      </xdr:txBody>
    </xdr:sp>
    <xdr:clientData/>
  </xdr:twoCellAnchor>
  <xdr:twoCellAnchor>
    <xdr:from>
      <xdr:col>11</xdr:col>
      <xdr:colOff>104775</xdr:colOff>
      <xdr:row>29</xdr:row>
      <xdr:rowOff>114300</xdr:rowOff>
    </xdr:from>
    <xdr:to>
      <xdr:col>11</xdr:col>
      <xdr:colOff>304800</xdr:colOff>
      <xdr:row>31</xdr:row>
      <xdr:rowOff>19050</xdr:rowOff>
    </xdr:to>
    <xdr:sp macro="" textlink="">
      <xdr:nvSpPr>
        <xdr:cNvPr id="53274" name="Text Box 26"/>
        <xdr:cNvSpPr txBox="1">
          <a:spLocks noChangeArrowheads="1"/>
        </xdr:cNvSpPr>
      </xdr:nvSpPr>
      <xdr:spPr bwMode="auto">
        <a:xfrm>
          <a:off x="5972175" y="5848350"/>
          <a:ext cx="200025" cy="2857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6576" rIns="0" bIns="0" anchor="t" upright="1"/>
        <a:lstStyle/>
        <a:p>
          <a:pPr algn="l" rtl="0">
            <a:defRPr sz="1000"/>
          </a:pPr>
          <a:r>
            <a:rPr lang="en-US" sz="1600" b="1" i="0" u="none" strike="noStrike" baseline="0">
              <a:solidFill>
                <a:srgbClr val="000000"/>
              </a:solidFill>
              <a:latin typeface="Calibri"/>
              <a:cs typeface="Calibri"/>
            </a:rPr>
            <a:t>C</a:t>
          </a:r>
          <a:endParaRPr lang="en-US"/>
        </a:p>
      </xdr:txBody>
    </xdr:sp>
    <xdr:clientData/>
  </xdr:twoCellAnchor>
  <xdr:twoCellAnchor>
    <xdr:from>
      <xdr:col>15</xdr:col>
      <xdr:colOff>85725</xdr:colOff>
      <xdr:row>29</xdr:row>
      <xdr:rowOff>85725</xdr:rowOff>
    </xdr:from>
    <xdr:to>
      <xdr:col>15</xdr:col>
      <xdr:colOff>285750</xdr:colOff>
      <xdr:row>30</xdr:row>
      <xdr:rowOff>180975</xdr:rowOff>
    </xdr:to>
    <xdr:sp macro="" textlink="">
      <xdr:nvSpPr>
        <xdr:cNvPr id="53275" name="Text Box 27"/>
        <xdr:cNvSpPr txBox="1">
          <a:spLocks noChangeArrowheads="1"/>
        </xdr:cNvSpPr>
      </xdr:nvSpPr>
      <xdr:spPr bwMode="auto">
        <a:xfrm>
          <a:off x="8391525" y="5819775"/>
          <a:ext cx="200025" cy="2857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6576" rIns="0" bIns="0" anchor="t" upright="1"/>
        <a:lstStyle/>
        <a:p>
          <a:pPr algn="l" rtl="0">
            <a:defRPr sz="1000"/>
          </a:pPr>
          <a:r>
            <a:rPr lang="en-US" sz="1600" b="1" i="0" u="none" strike="noStrike" baseline="0">
              <a:solidFill>
                <a:srgbClr val="000000"/>
              </a:solidFill>
              <a:latin typeface="Calibri"/>
              <a:cs typeface="Calibri"/>
            </a:rPr>
            <a:t>D</a:t>
          </a:r>
          <a:endParaRPr lang="en-US"/>
        </a:p>
      </xdr:txBody>
    </xdr:sp>
    <xdr:clientData/>
  </xdr:twoCellAnchor>
  <xdr:twoCellAnchor>
    <xdr:from>
      <xdr:col>15</xdr:col>
      <xdr:colOff>85725</xdr:colOff>
      <xdr:row>12</xdr:row>
      <xdr:rowOff>104775</xdr:rowOff>
    </xdr:from>
    <xdr:to>
      <xdr:col>15</xdr:col>
      <xdr:colOff>285750</xdr:colOff>
      <xdr:row>14</xdr:row>
      <xdr:rowOff>9525</xdr:rowOff>
    </xdr:to>
    <xdr:sp macro="" textlink="">
      <xdr:nvSpPr>
        <xdr:cNvPr id="53276" name="Text Box 28"/>
        <xdr:cNvSpPr txBox="1">
          <a:spLocks noChangeArrowheads="1"/>
        </xdr:cNvSpPr>
      </xdr:nvSpPr>
      <xdr:spPr bwMode="auto">
        <a:xfrm>
          <a:off x="8391525" y="2600325"/>
          <a:ext cx="200025" cy="2857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6576" rIns="0" bIns="0" anchor="t" upright="1"/>
        <a:lstStyle/>
        <a:p>
          <a:pPr algn="l" rtl="0">
            <a:defRPr sz="1000"/>
          </a:pPr>
          <a:r>
            <a:rPr lang="en-US" sz="1600" b="1" i="0" u="none" strike="noStrike" baseline="0">
              <a:solidFill>
                <a:srgbClr val="000000"/>
              </a:solidFill>
              <a:latin typeface="Calibri"/>
              <a:cs typeface="Calibri"/>
            </a:rPr>
            <a:t>B</a:t>
          </a:r>
          <a:endParaRPr lang="en-US"/>
        </a:p>
      </xdr:txBody>
    </xdr:sp>
    <xdr:clientData/>
  </xdr:twoCellAnchor>
  <xdr:twoCellAnchor>
    <xdr:from>
      <xdr:col>0</xdr:col>
      <xdr:colOff>9525</xdr:colOff>
      <xdr:row>39</xdr:row>
      <xdr:rowOff>180975</xdr:rowOff>
    </xdr:from>
    <xdr:to>
      <xdr:col>10</xdr:col>
      <xdr:colOff>600075</xdr:colOff>
      <xdr:row>45</xdr:row>
      <xdr:rowOff>47625</xdr:rowOff>
    </xdr:to>
    <xdr:sp macro="" textlink="">
      <xdr:nvSpPr>
        <xdr:cNvPr id="53277" name="Text Box 29"/>
        <xdr:cNvSpPr txBox="1">
          <a:spLocks noChangeArrowheads="1"/>
        </xdr:cNvSpPr>
      </xdr:nvSpPr>
      <xdr:spPr bwMode="auto">
        <a:xfrm>
          <a:off x="9525" y="7839075"/>
          <a:ext cx="5848350" cy="10096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7432" rIns="0" bIns="0" anchor="t" upright="1"/>
        <a:lstStyle/>
        <a:p>
          <a:pPr algn="l" rtl="0">
            <a:defRPr sz="1000"/>
          </a:pPr>
          <a:r>
            <a:rPr lang="en-US" sz="1200" b="1" i="0" u="none" strike="noStrike" baseline="0">
              <a:solidFill>
                <a:srgbClr val="000000"/>
              </a:solidFill>
              <a:latin typeface="Arial"/>
              <a:cs typeface="Arial"/>
            </a:rPr>
            <a:t>Photo Captions</a:t>
          </a:r>
          <a:r>
            <a:rPr lang="en-US" sz="1200" b="0" i="0" u="none" strike="noStrike" baseline="0">
              <a:solidFill>
                <a:srgbClr val="000000"/>
              </a:solidFill>
              <a:latin typeface="Arial"/>
              <a:cs typeface="Arial"/>
            </a:rPr>
            <a:t>:</a:t>
          </a:r>
        </a:p>
        <a:p>
          <a:pPr algn="l" rtl="0">
            <a:defRPr sz="1000"/>
          </a:pPr>
          <a:r>
            <a:rPr lang="en-US" sz="1200" b="0" i="0" u="none" strike="noStrike" baseline="0">
              <a:solidFill>
                <a:srgbClr val="000000"/>
              </a:solidFill>
              <a:latin typeface="Arial"/>
              <a:cs typeface="Arial"/>
            </a:rPr>
            <a:t>(A) Pyrobitumen (Pbit) having mean Ro,ran of 0.93%.</a:t>
          </a:r>
        </a:p>
        <a:p>
          <a:pPr algn="l" rtl="0">
            <a:defRPr sz="1000"/>
          </a:pPr>
          <a:r>
            <a:rPr lang="en-US" sz="1200" b="0" i="0" u="none" strike="noStrike" baseline="0">
              <a:solidFill>
                <a:srgbClr val="000000"/>
              </a:solidFill>
              <a:latin typeface="Arial"/>
              <a:cs typeface="Arial"/>
            </a:rPr>
            <a:t>(B) Same as in (A). The mean Ro,ran is 0.91%.</a:t>
          </a:r>
        </a:p>
        <a:p>
          <a:pPr algn="l" rtl="0">
            <a:defRPr sz="1000"/>
          </a:pPr>
          <a:r>
            <a:rPr lang="en-US" sz="1200" b="0" i="0" u="none" strike="noStrike" baseline="0">
              <a:solidFill>
                <a:srgbClr val="000000"/>
              </a:solidFill>
              <a:latin typeface="Arial"/>
              <a:cs typeface="Arial"/>
            </a:rPr>
            <a:t>(C) A large pyrobitumen (Pbit) particle. Its mean Ro,ran is 0.98%.</a:t>
          </a:r>
        </a:p>
        <a:p>
          <a:pPr algn="l" rtl="0">
            <a:defRPr sz="1000"/>
          </a:pPr>
          <a:r>
            <a:rPr lang="en-US" sz="1200" b="0" i="0" u="none" strike="noStrike" baseline="0">
              <a:solidFill>
                <a:srgbClr val="000000"/>
              </a:solidFill>
              <a:latin typeface="Arial"/>
              <a:cs typeface="Arial"/>
            </a:rPr>
            <a:t>(D) Large kerogen having slightly granular texture (Grnl Kgn).                     P=Pyrite.</a:t>
          </a:r>
          <a:endParaRPr lang="en-US"/>
        </a:p>
      </xdr:txBody>
    </xdr:sp>
    <xdr:clientData/>
  </xdr:twoCellAnchor>
  <xdr:twoCellAnchor>
    <xdr:from>
      <xdr:col>0</xdr:col>
      <xdr:colOff>9525</xdr:colOff>
      <xdr:row>32</xdr:row>
      <xdr:rowOff>0</xdr:rowOff>
    </xdr:from>
    <xdr:to>
      <xdr:col>10</xdr:col>
      <xdr:colOff>600075</xdr:colOff>
      <xdr:row>39</xdr:row>
      <xdr:rowOff>180975</xdr:rowOff>
    </xdr:to>
    <xdr:sp macro="" textlink="">
      <xdr:nvSpPr>
        <xdr:cNvPr id="53278" name="Text Box 30"/>
        <xdr:cNvSpPr txBox="1">
          <a:spLocks noChangeArrowheads="1"/>
        </xdr:cNvSpPr>
      </xdr:nvSpPr>
      <xdr:spPr bwMode="auto">
        <a:xfrm>
          <a:off x="9525" y="6305550"/>
          <a:ext cx="5848350" cy="15335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7432" rIns="0" bIns="0" anchor="t" upright="1"/>
        <a:lstStyle/>
        <a:p>
          <a:pPr algn="l" rtl="0">
            <a:defRPr sz="1000"/>
          </a:pPr>
          <a:r>
            <a:rPr lang="en-US" sz="1200" b="1" i="0" u="none" strike="noStrike" baseline="0">
              <a:solidFill>
                <a:srgbClr val="000000"/>
              </a:solidFill>
              <a:latin typeface="Arial"/>
              <a:cs typeface="Arial"/>
            </a:rPr>
            <a:t>General Description</a:t>
          </a:r>
          <a:r>
            <a:rPr lang="en-US" sz="1200" b="0" i="0" u="none" strike="noStrike" baseline="0">
              <a:solidFill>
                <a:srgbClr val="000000"/>
              </a:solidFill>
              <a:latin typeface="Arial"/>
              <a:cs typeface="Arial"/>
            </a:rPr>
            <a:t>: This sample is rich in carbonate grains and contains a lot of angular pyrobitumen. Wispy primary kerogen (vitrinitic) and granular kerogen having much lower reflectance are also observed. Bitumen Ro and kerogen Ro have similar mean values. Due to the abundance of pyrobitumen, its mean Ro of 0.94% was used to convert to VRo-eq using Jacob's equation (Rvit=Rbit x 0.618 + 0.4) .The VRo value is 0.98%, which points to thermally mature organic matter that is situated in the middle stage of the oil window. </a:t>
          </a:r>
          <a:endParaRPr lang="en-US"/>
        </a:p>
      </xdr:txBody>
    </xdr:sp>
    <xdr:clientData/>
  </xdr:twoCellAnchor>
  <xdr:twoCellAnchor>
    <xdr:from>
      <xdr:col>0</xdr:col>
      <xdr:colOff>9525</xdr:colOff>
      <xdr:row>12</xdr:row>
      <xdr:rowOff>0</xdr:rowOff>
    </xdr:from>
    <xdr:to>
      <xdr:col>10</xdr:col>
      <xdr:colOff>600075</xdr:colOff>
      <xdr:row>32</xdr:row>
      <xdr:rowOff>0</xdr:rowOff>
    </xdr:to>
    <xdr:graphicFrame macro="">
      <xdr:nvGraphicFramePr>
        <xdr:cNvPr id="53312"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393700</xdr:colOff>
      <xdr:row>36</xdr:row>
      <xdr:rowOff>76200</xdr:rowOff>
    </xdr:from>
    <xdr:to>
      <xdr:col>13</xdr:col>
      <xdr:colOff>79375</xdr:colOff>
      <xdr:row>37</xdr:row>
      <xdr:rowOff>161925</xdr:rowOff>
    </xdr:to>
    <xdr:sp macro="" textlink="">
      <xdr:nvSpPr>
        <xdr:cNvPr id="53288" name="Text Box 40"/>
        <xdr:cNvSpPr txBox="1">
          <a:spLocks noChangeArrowheads="1"/>
        </xdr:cNvSpPr>
      </xdr:nvSpPr>
      <xdr:spPr bwMode="auto">
        <a:xfrm>
          <a:off x="6896100" y="7200900"/>
          <a:ext cx="295275" cy="2762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100" b="0" i="0" u="none" strike="noStrike" baseline="0">
              <a:solidFill>
                <a:srgbClr val="000000"/>
              </a:solidFill>
              <a:latin typeface="Calibri"/>
              <a:cs typeface="Calibri"/>
            </a:rPr>
            <a:t>PBit</a:t>
          </a:r>
          <a:endParaRPr lang="en-US"/>
        </a:p>
      </xdr:txBody>
    </xdr:sp>
    <xdr:clientData/>
  </xdr:twoCellAnchor>
  <xdr:twoCellAnchor>
    <xdr:from>
      <xdr:col>12</xdr:col>
      <xdr:colOff>361949</xdr:colOff>
      <xdr:row>19</xdr:row>
      <xdr:rowOff>95250</xdr:rowOff>
    </xdr:from>
    <xdr:to>
      <xdr:col>13</xdr:col>
      <xdr:colOff>95249</xdr:colOff>
      <xdr:row>20</xdr:row>
      <xdr:rowOff>180975</xdr:rowOff>
    </xdr:to>
    <xdr:sp macro="" textlink="">
      <xdr:nvSpPr>
        <xdr:cNvPr id="53289" name="Text Box 41"/>
        <xdr:cNvSpPr txBox="1">
          <a:spLocks noChangeArrowheads="1"/>
        </xdr:cNvSpPr>
      </xdr:nvSpPr>
      <xdr:spPr bwMode="auto">
        <a:xfrm>
          <a:off x="6850855" y="3940969"/>
          <a:ext cx="340519" cy="2762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100" b="0" i="0" u="none" strike="noStrike" baseline="0">
              <a:solidFill>
                <a:srgbClr val="000000"/>
              </a:solidFill>
              <a:latin typeface="Calibri"/>
              <a:cs typeface="Calibri"/>
            </a:rPr>
            <a:t> PBit</a:t>
          </a:r>
          <a:endParaRPr lang="en-US"/>
        </a:p>
      </xdr:txBody>
    </xdr:sp>
    <xdr:clientData/>
  </xdr:twoCellAnchor>
  <xdr:twoCellAnchor>
    <xdr:from>
      <xdr:col>16</xdr:col>
      <xdr:colOff>333375</xdr:colOff>
      <xdr:row>36</xdr:row>
      <xdr:rowOff>76200</xdr:rowOff>
    </xdr:from>
    <xdr:to>
      <xdr:col>17</xdr:col>
      <xdr:colOff>101600</xdr:colOff>
      <xdr:row>38</xdr:row>
      <xdr:rowOff>76200</xdr:rowOff>
    </xdr:to>
    <xdr:sp macro="" textlink="">
      <xdr:nvSpPr>
        <xdr:cNvPr id="53290" name="Text Box 42"/>
        <xdr:cNvSpPr txBox="1">
          <a:spLocks noChangeArrowheads="1"/>
        </xdr:cNvSpPr>
      </xdr:nvSpPr>
      <xdr:spPr bwMode="auto">
        <a:xfrm>
          <a:off x="9274175" y="7200900"/>
          <a:ext cx="377825" cy="3810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ctr" upright="1"/>
        <a:lstStyle/>
        <a:p>
          <a:pPr algn="ctr" rtl="0">
            <a:defRPr sz="1000"/>
          </a:pPr>
          <a:r>
            <a:rPr lang="en-US"/>
            <a:t>Grnl Kgn</a:t>
          </a:r>
        </a:p>
      </xdr:txBody>
    </xdr:sp>
    <xdr:clientData/>
  </xdr:twoCellAnchor>
  <xdr:twoCellAnchor>
    <xdr:from>
      <xdr:col>16</xdr:col>
      <xdr:colOff>403224</xdr:colOff>
      <xdr:row>19</xdr:row>
      <xdr:rowOff>83345</xdr:rowOff>
    </xdr:from>
    <xdr:to>
      <xdr:col>17</xdr:col>
      <xdr:colOff>130968</xdr:colOff>
      <xdr:row>21</xdr:row>
      <xdr:rowOff>1</xdr:rowOff>
    </xdr:to>
    <xdr:sp macro="" textlink="">
      <xdr:nvSpPr>
        <xdr:cNvPr id="53291" name="Text Box 43"/>
        <xdr:cNvSpPr txBox="1">
          <a:spLocks noChangeArrowheads="1"/>
        </xdr:cNvSpPr>
      </xdr:nvSpPr>
      <xdr:spPr bwMode="auto">
        <a:xfrm>
          <a:off x="9321005" y="3929064"/>
          <a:ext cx="334963" cy="297656"/>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100" b="0" i="0" u="none" strike="noStrike" baseline="0">
              <a:solidFill>
                <a:srgbClr val="000000"/>
              </a:solidFill>
              <a:latin typeface="Calibri"/>
              <a:cs typeface="Calibri"/>
            </a:rPr>
            <a:t> PBit</a:t>
          </a:r>
          <a:endParaRPr lang="en-US"/>
        </a:p>
      </xdr:txBody>
    </xdr:sp>
    <xdr:clientData/>
  </xdr:twoCellAnchor>
  <mc:AlternateContent xmlns:mc="http://schemas.openxmlformats.org/markup-compatibility/2006">
    <mc:Choice xmlns:a14="http://schemas.microsoft.com/office/drawing/2010/main" Requires="a14">
      <xdr:twoCellAnchor>
        <xdr:from>
          <xdr:col>20</xdr:col>
          <xdr:colOff>400050</xdr:colOff>
          <xdr:row>9</xdr:row>
          <xdr:rowOff>104775</xdr:rowOff>
        </xdr:from>
        <xdr:to>
          <xdr:col>22</xdr:col>
          <xdr:colOff>57150</xdr:colOff>
          <xdr:row>11</xdr:row>
          <xdr:rowOff>0</xdr:rowOff>
        </xdr:to>
        <xdr:sp macro="" textlink="">
          <xdr:nvSpPr>
            <xdr:cNvPr id="2" name="Button 26" hidden="1">
              <a:extLst>
                <a:ext uri="{63B3BB69-23CF-44E3-9099-C40C66FF867C}">
                  <a14:compatExt spid="_x0000_s53274"/>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200" b="1" i="0" u="none" strike="noStrike" baseline="0">
                  <a:solidFill>
                    <a:srgbClr val="000000"/>
                  </a:solidFill>
                  <a:latin typeface="Calibri"/>
                  <a:cs typeface="Calibri"/>
                </a:rPr>
                <a:t>Macro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561975</xdr:colOff>
          <xdr:row>11</xdr:row>
          <xdr:rowOff>171450</xdr:rowOff>
        </xdr:from>
        <xdr:to>
          <xdr:col>21</xdr:col>
          <xdr:colOff>600075</xdr:colOff>
          <xdr:row>13</xdr:row>
          <xdr:rowOff>38100</xdr:rowOff>
        </xdr:to>
        <xdr:sp macro="" textlink="">
          <xdr:nvSpPr>
            <xdr:cNvPr id="3" name="Button 27" hidden="1">
              <a:extLst>
                <a:ext uri="{63B3BB69-23CF-44E3-9099-C40C66FF867C}">
                  <a14:compatExt spid="_x0000_s53275"/>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Macro 3</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11</xdr:col>
      <xdr:colOff>0</xdr:colOff>
      <xdr:row>11</xdr:row>
      <xdr:rowOff>200024</xdr:rowOff>
    </xdr:from>
    <xdr:to>
      <xdr:col>14</xdr:col>
      <xdr:colOff>531464</xdr:colOff>
      <xdr:row>28</xdr:row>
      <xdr:rowOff>97789</xdr:rowOff>
    </xdr:to>
    <xdr:pic>
      <xdr:nvPicPr>
        <xdr:cNvPr id="4" name="Picture 28" descr="\\clh-dfs\CORELAB\PetServ\Res-Geo\TGentzis\VRo measurements\369-12\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7400" y="2495549"/>
          <a:ext cx="2360264" cy="3145790"/>
        </a:xfrm>
        <a:prstGeom prst="rect">
          <a:avLst/>
        </a:prstGeom>
        <a:noFill/>
        <a:ln>
          <a:solidFill>
            <a:schemeClr val="tx1"/>
          </a:solidFill>
          <a:prstDash val="soli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11</xdr:row>
      <xdr:rowOff>200024</xdr:rowOff>
    </xdr:from>
    <xdr:to>
      <xdr:col>18</xdr:col>
      <xdr:colOff>531464</xdr:colOff>
      <xdr:row>28</xdr:row>
      <xdr:rowOff>97789</xdr:rowOff>
    </xdr:to>
    <xdr:pic>
      <xdr:nvPicPr>
        <xdr:cNvPr id="5" name="Picture 29" descr="\\clh-dfs\CORELAB\PetServ\Res-Geo\TGentzis\VRo measurements\369-12\4.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05800" y="2495549"/>
          <a:ext cx="2360264" cy="3145790"/>
        </a:xfrm>
        <a:prstGeom prst="rect">
          <a:avLst/>
        </a:prstGeom>
        <a:noFill/>
        <a:ln>
          <a:solidFill>
            <a:schemeClr val="tx1"/>
          </a:solidFill>
          <a:prstDash val="soli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28</xdr:row>
      <xdr:rowOff>190499</xdr:rowOff>
    </xdr:from>
    <xdr:to>
      <xdr:col>14</xdr:col>
      <xdr:colOff>531464</xdr:colOff>
      <xdr:row>45</xdr:row>
      <xdr:rowOff>78739</xdr:rowOff>
    </xdr:to>
    <xdr:pic>
      <xdr:nvPicPr>
        <xdr:cNvPr id="6" name="Picture 30" descr="\\clh-dfs\CORELAB\PetServ\Res-Geo\TGentzis\VRo measurements\369-12\3.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67400" y="5734049"/>
          <a:ext cx="2360264" cy="3145790"/>
        </a:xfrm>
        <a:prstGeom prst="rect">
          <a:avLst/>
        </a:prstGeom>
        <a:noFill/>
        <a:ln>
          <a:solidFill>
            <a:schemeClr val="tx1"/>
          </a:solidFill>
          <a:prstDash val="soli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28</xdr:row>
      <xdr:rowOff>190499</xdr:rowOff>
    </xdr:from>
    <xdr:to>
      <xdr:col>18</xdr:col>
      <xdr:colOff>531464</xdr:colOff>
      <xdr:row>45</xdr:row>
      <xdr:rowOff>78739</xdr:rowOff>
    </xdr:to>
    <xdr:pic>
      <xdr:nvPicPr>
        <xdr:cNvPr id="52255" name="Picture 31" descr="\\clh-dfs\CORELAB\PetServ\Res-Geo\TGentzis\VRo measurements\369-12\5.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305800" y="5734049"/>
          <a:ext cx="2360264" cy="3145790"/>
        </a:xfrm>
        <a:prstGeom prst="rect">
          <a:avLst/>
        </a:prstGeom>
        <a:noFill/>
        <a:ln>
          <a:solidFill>
            <a:schemeClr val="tx1"/>
          </a:solidFill>
          <a:prstDash val="soli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390525</xdr:colOff>
      <xdr:row>0</xdr:row>
      <xdr:rowOff>104775</xdr:rowOff>
    </xdr:from>
    <xdr:to>
      <xdr:col>18</xdr:col>
      <xdr:colOff>523875</xdr:colOff>
      <xdr:row>4</xdr:row>
      <xdr:rowOff>66675</xdr:rowOff>
    </xdr:to>
    <xdr:pic>
      <xdr:nvPicPr>
        <xdr:cNvPr id="52268" name="Picture 3" descr="CL Logo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915525" y="104775"/>
          <a:ext cx="74295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419100</xdr:colOff>
      <xdr:row>11</xdr:row>
      <xdr:rowOff>66675</xdr:rowOff>
    </xdr:from>
    <xdr:to>
      <xdr:col>15</xdr:col>
      <xdr:colOff>276225</xdr:colOff>
      <xdr:row>12</xdr:row>
      <xdr:rowOff>152400</xdr:rowOff>
    </xdr:to>
    <xdr:grpSp>
      <xdr:nvGrpSpPr>
        <xdr:cNvPr id="52269" name="Group 2"/>
        <xdr:cNvGrpSpPr>
          <a:grpSpLocks/>
        </xdr:cNvGrpSpPr>
      </xdr:nvGrpSpPr>
      <xdr:grpSpPr bwMode="auto">
        <a:xfrm>
          <a:off x="8122444" y="2376488"/>
          <a:ext cx="464344" cy="288131"/>
          <a:chOff x="863" y="870"/>
          <a:chExt cx="49" cy="30"/>
        </a:xfrm>
      </xdr:grpSpPr>
      <xdr:grpSp>
        <xdr:nvGrpSpPr>
          <xdr:cNvPr id="52293" name="Group 3"/>
          <xdr:cNvGrpSpPr>
            <a:grpSpLocks/>
          </xdr:cNvGrpSpPr>
        </xdr:nvGrpSpPr>
        <xdr:grpSpPr bwMode="auto">
          <a:xfrm>
            <a:off x="866" y="870"/>
            <a:ext cx="40" cy="9"/>
            <a:chOff x="866" y="870"/>
            <a:chExt cx="40" cy="9"/>
          </a:xfrm>
        </xdr:grpSpPr>
        <xdr:sp macro="" textlink="">
          <xdr:nvSpPr>
            <xdr:cNvPr id="52295" name="Line 4"/>
            <xdr:cNvSpPr>
              <a:spLocks noChangeShapeType="1"/>
            </xdr:cNvSpPr>
          </xdr:nvSpPr>
          <xdr:spPr bwMode="auto">
            <a:xfrm>
              <a:off x="887" y="873"/>
              <a:ext cx="0" cy="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52296" name="Line 5"/>
            <xdr:cNvSpPr>
              <a:spLocks noChangeShapeType="1"/>
            </xdr:cNvSpPr>
          </xdr:nvSpPr>
          <xdr:spPr bwMode="auto">
            <a:xfrm>
              <a:off x="866" y="870"/>
              <a:ext cx="0" cy="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52297" name="Line 6"/>
            <xdr:cNvSpPr>
              <a:spLocks noChangeShapeType="1"/>
            </xdr:cNvSpPr>
          </xdr:nvSpPr>
          <xdr:spPr bwMode="auto">
            <a:xfrm>
              <a:off x="887" y="879"/>
              <a:ext cx="1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sp macro="" textlink="">
        <xdr:nvSpPr>
          <xdr:cNvPr id="52231" name="Text Box 7"/>
          <xdr:cNvSpPr txBox="1">
            <a:spLocks noChangeArrowheads="1"/>
          </xdr:cNvSpPr>
        </xdr:nvSpPr>
        <xdr:spPr bwMode="auto">
          <a:xfrm>
            <a:off x="863" y="876"/>
            <a:ext cx="49" cy="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US" sz="1200" b="0" i="0" u="none" strike="noStrike" baseline="0">
                <a:solidFill>
                  <a:srgbClr val="000000"/>
                </a:solidFill>
                <a:latin typeface="Calibri"/>
                <a:cs typeface="Calibri"/>
              </a:rPr>
              <a:t> microns um</a:t>
            </a:r>
            <a:endParaRPr lang="en-US"/>
          </a:p>
        </xdr:txBody>
      </xdr:sp>
    </xdr:grpSp>
    <xdr:clientData/>
  </xdr:twoCellAnchor>
  <xdr:twoCellAnchor>
    <xdr:from>
      <xdr:col>14</xdr:col>
      <xdr:colOff>457200</xdr:colOff>
      <xdr:row>11</xdr:row>
      <xdr:rowOff>152400</xdr:rowOff>
    </xdr:from>
    <xdr:to>
      <xdr:col>15</xdr:col>
      <xdr:colOff>28575</xdr:colOff>
      <xdr:row>11</xdr:row>
      <xdr:rowOff>152400</xdr:rowOff>
    </xdr:to>
    <xdr:sp macro="" textlink="">
      <xdr:nvSpPr>
        <xdr:cNvPr id="52270" name="Line 8"/>
        <xdr:cNvSpPr>
          <a:spLocks noChangeShapeType="1"/>
        </xdr:cNvSpPr>
      </xdr:nvSpPr>
      <xdr:spPr bwMode="auto">
        <a:xfrm>
          <a:off x="8153400" y="2447925"/>
          <a:ext cx="1809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228600</xdr:colOff>
      <xdr:row>11</xdr:row>
      <xdr:rowOff>66675</xdr:rowOff>
    </xdr:from>
    <xdr:to>
      <xdr:col>15</xdr:col>
      <xdr:colOff>228600</xdr:colOff>
      <xdr:row>11</xdr:row>
      <xdr:rowOff>152400</xdr:rowOff>
    </xdr:to>
    <xdr:sp macro="" textlink="">
      <xdr:nvSpPr>
        <xdr:cNvPr id="52271" name="Line 9"/>
        <xdr:cNvSpPr>
          <a:spLocks noChangeShapeType="1"/>
        </xdr:cNvSpPr>
      </xdr:nvSpPr>
      <xdr:spPr bwMode="auto">
        <a:xfrm>
          <a:off x="8534400" y="2362200"/>
          <a:ext cx="0" cy="857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136340</xdr:colOff>
      <xdr:row>19</xdr:row>
      <xdr:rowOff>179757</xdr:rowOff>
    </xdr:from>
    <xdr:to>
      <xdr:col>12</xdr:col>
      <xdr:colOff>431615</xdr:colOff>
      <xdr:row>20</xdr:row>
      <xdr:rowOff>8307</xdr:rowOff>
    </xdr:to>
    <xdr:sp macro="" textlink="">
      <xdr:nvSpPr>
        <xdr:cNvPr id="52280" name="Line 22"/>
        <xdr:cNvSpPr>
          <a:spLocks noChangeShapeType="1"/>
        </xdr:cNvSpPr>
      </xdr:nvSpPr>
      <xdr:spPr bwMode="auto">
        <a:xfrm flipH="1" flipV="1">
          <a:off x="6589528" y="4025476"/>
          <a:ext cx="295275" cy="19050"/>
        </a:xfrm>
        <a:prstGeom prst="line">
          <a:avLst/>
        </a:prstGeom>
        <a:noFill/>
        <a:ln w="9525">
          <a:solidFill>
            <a:srgbClr xmlns:mc="http://schemas.openxmlformats.org/markup-compatibility/2006" xmlns:a14="http://schemas.microsoft.com/office/drawing/2010/main" val="FFFFFF" mc:Ignorable="a14" a14:legacySpreadsheetColorIndex="9"/>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20</xdr:col>
          <xdr:colOff>457200</xdr:colOff>
          <xdr:row>14</xdr:row>
          <xdr:rowOff>47625</xdr:rowOff>
        </xdr:from>
        <xdr:to>
          <xdr:col>22</xdr:col>
          <xdr:colOff>114300</xdr:colOff>
          <xdr:row>15</xdr:row>
          <xdr:rowOff>76200</xdr:rowOff>
        </xdr:to>
        <xdr:sp macro="" textlink="">
          <xdr:nvSpPr>
            <xdr:cNvPr id="52248" name="Button 24" hidden="1">
              <a:extLst>
                <a:ext uri="{63B3BB69-23CF-44E3-9099-C40C66FF867C}">
                  <a14:compatExt spid="_x0000_s52248"/>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1" i="0" u="none" strike="noStrike" baseline="0">
                  <a:solidFill>
                    <a:srgbClr val="000000"/>
                  </a:solidFill>
                  <a:latin typeface="Arial"/>
                  <a:cs typeface="Arial"/>
                </a:rPr>
                <a:t>RUN macro</a:t>
              </a:r>
            </a:p>
          </xdr:txBody>
        </xdr:sp>
        <xdr:clientData fPrintsWithSheet="0"/>
      </xdr:twoCellAnchor>
    </mc:Choice>
    <mc:Fallback/>
  </mc:AlternateContent>
  <xdr:twoCellAnchor>
    <xdr:from>
      <xdr:col>11</xdr:col>
      <xdr:colOff>66675</xdr:colOff>
      <xdr:row>12</xdr:row>
      <xdr:rowOff>85725</xdr:rowOff>
    </xdr:from>
    <xdr:to>
      <xdr:col>11</xdr:col>
      <xdr:colOff>266700</xdr:colOff>
      <xdr:row>13</xdr:row>
      <xdr:rowOff>180975</xdr:rowOff>
    </xdr:to>
    <xdr:sp macro="" textlink="">
      <xdr:nvSpPr>
        <xdr:cNvPr id="52249" name="Text Box 25"/>
        <xdr:cNvSpPr txBox="1">
          <a:spLocks noChangeArrowheads="1"/>
        </xdr:cNvSpPr>
      </xdr:nvSpPr>
      <xdr:spPr bwMode="auto">
        <a:xfrm>
          <a:off x="5934075" y="2581275"/>
          <a:ext cx="200025" cy="2857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6576" rIns="0" bIns="0" anchor="t" upright="1"/>
        <a:lstStyle/>
        <a:p>
          <a:pPr algn="l" rtl="0">
            <a:defRPr sz="1000"/>
          </a:pPr>
          <a:r>
            <a:rPr lang="en-US" sz="1600" b="1" i="0" u="none" strike="noStrike" baseline="0">
              <a:solidFill>
                <a:srgbClr val="000000"/>
              </a:solidFill>
              <a:latin typeface="Calibri"/>
              <a:cs typeface="Calibri"/>
            </a:rPr>
            <a:t>A</a:t>
          </a:r>
          <a:endParaRPr lang="en-US"/>
        </a:p>
      </xdr:txBody>
    </xdr:sp>
    <xdr:clientData/>
  </xdr:twoCellAnchor>
  <xdr:twoCellAnchor>
    <xdr:from>
      <xdr:col>11</xdr:col>
      <xdr:colOff>104775</xdr:colOff>
      <xdr:row>29</xdr:row>
      <xdr:rowOff>114300</xdr:rowOff>
    </xdr:from>
    <xdr:to>
      <xdr:col>11</xdr:col>
      <xdr:colOff>304800</xdr:colOff>
      <xdr:row>31</xdr:row>
      <xdr:rowOff>19050</xdr:rowOff>
    </xdr:to>
    <xdr:sp macro="" textlink="">
      <xdr:nvSpPr>
        <xdr:cNvPr id="52250" name="Text Box 26"/>
        <xdr:cNvSpPr txBox="1">
          <a:spLocks noChangeArrowheads="1"/>
        </xdr:cNvSpPr>
      </xdr:nvSpPr>
      <xdr:spPr bwMode="auto">
        <a:xfrm>
          <a:off x="5972175" y="5848350"/>
          <a:ext cx="200025" cy="2857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6576" rIns="0" bIns="0" anchor="t" upright="1"/>
        <a:lstStyle/>
        <a:p>
          <a:pPr algn="l" rtl="0">
            <a:defRPr sz="1000"/>
          </a:pPr>
          <a:r>
            <a:rPr lang="en-US" sz="1600" b="1" i="0" u="none" strike="noStrike" baseline="0">
              <a:solidFill>
                <a:srgbClr val="000000"/>
              </a:solidFill>
              <a:latin typeface="Calibri"/>
              <a:cs typeface="Calibri"/>
            </a:rPr>
            <a:t>C</a:t>
          </a:r>
          <a:endParaRPr lang="en-US"/>
        </a:p>
      </xdr:txBody>
    </xdr:sp>
    <xdr:clientData/>
  </xdr:twoCellAnchor>
  <xdr:twoCellAnchor>
    <xdr:from>
      <xdr:col>15</xdr:col>
      <xdr:colOff>85725</xdr:colOff>
      <xdr:row>29</xdr:row>
      <xdr:rowOff>85725</xdr:rowOff>
    </xdr:from>
    <xdr:to>
      <xdr:col>15</xdr:col>
      <xdr:colOff>285750</xdr:colOff>
      <xdr:row>30</xdr:row>
      <xdr:rowOff>180975</xdr:rowOff>
    </xdr:to>
    <xdr:sp macro="" textlink="">
      <xdr:nvSpPr>
        <xdr:cNvPr id="52251" name="Text Box 27"/>
        <xdr:cNvSpPr txBox="1">
          <a:spLocks noChangeArrowheads="1"/>
        </xdr:cNvSpPr>
      </xdr:nvSpPr>
      <xdr:spPr bwMode="auto">
        <a:xfrm>
          <a:off x="8391525" y="5819775"/>
          <a:ext cx="200025" cy="2857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6576" rIns="0" bIns="0" anchor="t" upright="1"/>
        <a:lstStyle/>
        <a:p>
          <a:pPr algn="l" rtl="0">
            <a:defRPr sz="1000"/>
          </a:pPr>
          <a:r>
            <a:rPr lang="en-US" sz="1600" b="1" i="0" u="none" strike="noStrike" baseline="0">
              <a:solidFill>
                <a:srgbClr val="000000"/>
              </a:solidFill>
              <a:latin typeface="Calibri"/>
              <a:cs typeface="Calibri"/>
            </a:rPr>
            <a:t>D</a:t>
          </a:r>
          <a:endParaRPr lang="en-US"/>
        </a:p>
      </xdr:txBody>
    </xdr:sp>
    <xdr:clientData/>
  </xdr:twoCellAnchor>
  <xdr:twoCellAnchor>
    <xdr:from>
      <xdr:col>15</xdr:col>
      <xdr:colOff>85725</xdr:colOff>
      <xdr:row>12</xdr:row>
      <xdr:rowOff>104775</xdr:rowOff>
    </xdr:from>
    <xdr:to>
      <xdr:col>15</xdr:col>
      <xdr:colOff>285750</xdr:colOff>
      <xdr:row>14</xdr:row>
      <xdr:rowOff>9525</xdr:rowOff>
    </xdr:to>
    <xdr:sp macro="" textlink="">
      <xdr:nvSpPr>
        <xdr:cNvPr id="52252" name="Text Box 28"/>
        <xdr:cNvSpPr txBox="1">
          <a:spLocks noChangeArrowheads="1"/>
        </xdr:cNvSpPr>
      </xdr:nvSpPr>
      <xdr:spPr bwMode="auto">
        <a:xfrm>
          <a:off x="8391525" y="2600325"/>
          <a:ext cx="200025" cy="2857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6576" rIns="0" bIns="0" anchor="t" upright="1"/>
        <a:lstStyle/>
        <a:p>
          <a:pPr algn="l" rtl="0">
            <a:defRPr sz="1000"/>
          </a:pPr>
          <a:r>
            <a:rPr lang="en-US" sz="1600" b="1" i="0" u="none" strike="noStrike" baseline="0">
              <a:solidFill>
                <a:srgbClr val="000000"/>
              </a:solidFill>
              <a:latin typeface="Calibri"/>
              <a:cs typeface="Calibri"/>
            </a:rPr>
            <a:t>B</a:t>
          </a:r>
          <a:endParaRPr lang="en-US"/>
        </a:p>
      </xdr:txBody>
    </xdr:sp>
    <xdr:clientData/>
  </xdr:twoCellAnchor>
  <xdr:twoCellAnchor>
    <xdr:from>
      <xdr:col>0</xdr:col>
      <xdr:colOff>9525</xdr:colOff>
      <xdr:row>39</xdr:row>
      <xdr:rowOff>180975</xdr:rowOff>
    </xdr:from>
    <xdr:to>
      <xdr:col>10</xdr:col>
      <xdr:colOff>600075</xdr:colOff>
      <xdr:row>45</xdr:row>
      <xdr:rowOff>95250</xdr:rowOff>
    </xdr:to>
    <xdr:sp macro="" textlink="">
      <xdr:nvSpPr>
        <xdr:cNvPr id="52253" name="Text Box 29"/>
        <xdr:cNvSpPr txBox="1">
          <a:spLocks noChangeArrowheads="1"/>
        </xdr:cNvSpPr>
      </xdr:nvSpPr>
      <xdr:spPr bwMode="auto">
        <a:xfrm>
          <a:off x="9525" y="7839075"/>
          <a:ext cx="5848350" cy="10572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7432" rIns="0" bIns="0" anchor="t" upright="1"/>
        <a:lstStyle/>
        <a:p>
          <a:pPr algn="l" rtl="0">
            <a:defRPr sz="1000"/>
          </a:pPr>
          <a:r>
            <a:rPr lang="en-US" sz="1200" b="1" i="0" u="none" strike="noStrike" baseline="0">
              <a:solidFill>
                <a:srgbClr val="000000"/>
              </a:solidFill>
              <a:latin typeface="Arial"/>
              <a:cs typeface="Arial"/>
            </a:rPr>
            <a:t>Photo Captions</a:t>
          </a:r>
          <a:r>
            <a:rPr lang="en-US" sz="1200" b="0" i="0" u="none" strike="noStrike" baseline="0">
              <a:solidFill>
                <a:srgbClr val="000000"/>
              </a:solidFill>
              <a:latin typeface="Arial"/>
              <a:cs typeface="Arial"/>
            </a:rPr>
            <a:t>:</a:t>
          </a:r>
        </a:p>
        <a:p>
          <a:pPr algn="l" rtl="0">
            <a:defRPr sz="1000"/>
          </a:pPr>
          <a:r>
            <a:rPr lang="en-US" sz="1200" b="0" i="0" u="none" strike="noStrike" baseline="0">
              <a:solidFill>
                <a:srgbClr val="000000"/>
              </a:solidFill>
              <a:latin typeface="Arial"/>
              <a:cs typeface="Arial"/>
            </a:rPr>
            <a:t>(A) Angular primary kerogen (Kgn) having mean Ro,ran of 0.81%.</a:t>
          </a:r>
        </a:p>
        <a:p>
          <a:pPr algn="l" rtl="0">
            <a:defRPr sz="1000"/>
          </a:pPr>
          <a:r>
            <a:rPr lang="en-US" sz="1200" b="0" i="0" u="none" strike="noStrike" baseline="0">
              <a:solidFill>
                <a:srgbClr val="000000"/>
              </a:solidFill>
              <a:latin typeface="Arial"/>
              <a:cs typeface="Arial"/>
            </a:rPr>
            <a:t>(B) Coke additive (Ck) with mosaic texture.</a:t>
          </a:r>
        </a:p>
        <a:p>
          <a:pPr algn="l" rtl="0">
            <a:defRPr sz="1000"/>
          </a:pPr>
          <a:r>
            <a:rPr lang="en-US" sz="1200" b="0" i="0" u="none" strike="noStrike" baseline="0">
              <a:solidFill>
                <a:srgbClr val="000000"/>
              </a:solidFill>
              <a:latin typeface="Arial"/>
              <a:cs typeface="Arial"/>
            </a:rPr>
            <a:t>(C) Anisotropic coke (Ck) with granular mosaic texture. It is a drilling additive.</a:t>
          </a:r>
        </a:p>
        <a:p>
          <a:pPr algn="l" rtl="0">
            <a:defRPr sz="1000"/>
          </a:pPr>
          <a:r>
            <a:rPr lang="en-US" sz="1200" b="0" i="0" u="none" strike="noStrike" baseline="0">
              <a:solidFill>
                <a:srgbClr val="000000"/>
              </a:solidFill>
              <a:latin typeface="Arial"/>
              <a:cs typeface="Arial"/>
            </a:rPr>
            <a:t>(D) Same as in (B) and (C). This is a contaminant.</a:t>
          </a:r>
          <a:endParaRPr lang="en-US"/>
        </a:p>
      </xdr:txBody>
    </xdr:sp>
    <xdr:clientData/>
  </xdr:twoCellAnchor>
  <xdr:twoCellAnchor>
    <xdr:from>
      <xdr:col>0</xdr:col>
      <xdr:colOff>9525</xdr:colOff>
      <xdr:row>32</xdr:row>
      <xdr:rowOff>0</xdr:rowOff>
    </xdr:from>
    <xdr:to>
      <xdr:col>10</xdr:col>
      <xdr:colOff>600075</xdr:colOff>
      <xdr:row>39</xdr:row>
      <xdr:rowOff>180975</xdr:rowOff>
    </xdr:to>
    <xdr:sp macro="" textlink="">
      <xdr:nvSpPr>
        <xdr:cNvPr id="52254" name="Text Box 30"/>
        <xdr:cNvSpPr txBox="1">
          <a:spLocks noChangeArrowheads="1"/>
        </xdr:cNvSpPr>
      </xdr:nvSpPr>
      <xdr:spPr bwMode="auto">
        <a:xfrm>
          <a:off x="9525" y="6305550"/>
          <a:ext cx="5848350" cy="15335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7432" rIns="0" bIns="0" anchor="t" upright="1"/>
        <a:lstStyle/>
        <a:p>
          <a:pPr algn="l" rtl="0">
            <a:defRPr sz="1000"/>
          </a:pPr>
          <a:r>
            <a:rPr lang="en-US" sz="1200" b="1" i="0" u="none" strike="noStrike" baseline="0">
              <a:solidFill>
                <a:srgbClr val="000000"/>
              </a:solidFill>
              <a:latin typeface="Arial"/>
              <a:cs typeface="Arial"/>
            </a:rPr>
            <a:t>General Description</a:t>
          </a:r>
          <a:r>
            <a:rPr lang="en-US" sz="1100" b="0" i="0" u="none" strike="noStrike" baseline="0">
              <a:solidFill>
                <a:srgbClr val="000000"/>
              </a:solidFill>
              <a:latin typeface="Arial"/>
              <a:cs typeface="Arial"/>
            </a:rPr>
            <a:t>: This sample is similar to the one from 1214.60 m depth. The matrix is argillaceous. Organic matter content is very low and consists mostly of coke additives. Coke has a granular mosaic texture and has been used to reduce lost circulation.  The single primary kerogen (vitrinitic) fragment identified has a mean Ro,ran of 0.81%. This places the organic matter in the early part of the middle stage of the oil window (0.8-1.0%Ro). </a:t>
          </a:r>
          <a:endParaRPr lang="en-US" sz="1100"/>
        </a:p>
      </xdr:txBody>
    </xdr:sp>
    <xdr:clientData/>
  </xdr:twoCellAnchor>
  <xdr:twoCellAnchor>
    <xdr:from>
      <xdr:col>0</xdr:col>
      <xdr:colOff>9525</xdr:colOff>
      <xdr:row>12</xdr:row>
      <xdr:rowOff>0</xdr:rowOff>
    </xdr:from>
    <xdr:to>
      <xdr:col>10</xdr:col>
      <xdr:colOff>600075</xdr:colOff>
      <xdr:row>32</xdr:row>
      <xdr:rowOff>0</xdr:rowOff>
    </xdr:to>
    <xdr:graphicFrame macro="">
      <xdr:nvGraphicFramePr>
        <xdr:cNvPr id="52288"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377677</xdr:colOff>
      <xdr:row>36</xdr:row>
      <xdr:rowOff>107876</xdr:rowOff>
    </xdr:from>
    <xdr:to>
      <xdr:col>13</xdr:col>
      <xdr:colOff>63352</xdr:colOff>
      <xdr:row>38</xdr:row>
      <xdr:rowOff>5316</xdr:rowOff>
    </xdr:to>
    <xdr:sp macro="" textlink="">
      <xdr:nvSpPr>
        <xdr:cNvPr id="52264" name="Text Box 40"/>
        <xdr:cNvSpPr txBox="1">
          <a:spLocks noChangeArrowheads="1"/>
        </xdr:cNvSpPr>
      </xdr:nvSpPr>
      <xdr:spPr bwMode="auto">
        <a:xfrm>
          <a:off x="6845817" y="7129795"/>
          <a:ext cx="294832" cy="27400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ctr" rtl="0">
            <a:defRPr sz="1000"/>
          </a:pPr>
          <a:r>
            <a:rPr lang="en-US" sz="1200" b="0" i="0" u="none" strike="noStrike" baseline="0">
              <a:solidFill>
                <a:srgbClr val="000000"/>
              </a:solidFill>
              <a:latin typeface="Calibri"/>
              <a:cs typeface="Calibri"/>
            </a:rPr>
            <a:t>Ck</a:t>
          </a:r>
          <a:endParaRPr lang="en-US" b="0"/>
        </a:p>
      </xdr:txBody>
    </xdr:sp>
    <xdr:clientData/>
  </xdr:twoCellAnchor>
  <xdr:twoCellAnchor>
    <xdr:from>
      <xdr:col>12</xdr:col>
      <xdr:colOff>395177</xdr:colOff>
      <xdr:row>19</xdr:row>
      <xdr:rowOff>111199</xdr:rowOff>
    </xdr:from>
    <xdr:to>
      <xdr:col>13</xdr:col>
      <xdr:colOff>80852</xdr:colOff>
      <xdr:row>21</xdr:row>
      <xdr:rowOff>6424</xdr:rowOff>
    </xdr:to>
    <xdr:sp macro="" textlink="">
      <xdr:nvSpPr>
        <xdr:cNvPr id="52265" name="Text Box 41"/>
        <xdr:cNvSpPr txBox="1">
          <a:spLocks noChangeArrowheads="1"/>
        </xdr:cNvSpPr>
      </xdr:nvSpPr>
      <xdr:spPr bwMode="auto">
        <a:xfrm>
          <a:off x="6863317" y="3910123"/>
          <a:ext cx="294832" cy="27179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ctr" rtl="0">
            <a:defRPr sz="1000"/>
          </a:pPr>
          <a:r>
            <a:rPr lang="en-US" sz="1100" b="0" i="0" u="none" strike="noStrike" baseline="0">
              <a:solidFill>
                <a:srgbClr val="000000"/>
              </a:solidFill>
              <a:latin typeface="Calibri"/>
              <a:cs typeface="Calibri"/>
            </a:rPr>
            <a:t>Kgn</a:t>
          </a:r>
          <a:endParaRPr lang="en-US"/>
        </a:p>
      </xdr:txBody>
    </xdr:sp>
    <xdr:clientData/>
  </xdr:twoCellAnchor>
  <xdr:twoCellAnchor>
    <xdr:from>
      <xdr:col>16</xdr:col>
      <xdr:colOff>407803</xdr:colOff>
      <xdr:row>36</xdr:row>
      <xdr:rowOff>85725</xdr:rowOff>
    </xdr:from>
    <xdr:to>
      <xdr:col>17</xdr:col>
      <xdr:colOff>93478</xdr:colOff>
      <xdr:row>37</xdr:row>
      <xdr:rowOff>171450</xdr:rowOff>
    </xdr:to>
    <xdr:sp macro="" textlink="">
      <xdr:nvSpPr>
        <xdr:cNvPr id="52266" name="Text Box 42"/>
        <xdr:cNvSpPr txBox="1">
          <a:spLocks noChangeArrowheads="1"/>
        </xdr:cNvSpPr>
      </xdr:nvSpPr>
      <xdr:spPr bwMode="auto">
        <a:xfrm>
          <a:off x="9312570" y="7107644"/>
          <a:ext cx="294832" cy="27400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ctr" upright="1"/>
        <a:lstStyle/>
        <a:p>
          <a:pPr algn="ctr" rtl="0">
            <a:defRPr sz="1000"/>
          </a:pPr>
          <a:r>
            <a:rPr lang="en-US" sz="1200" b="0" i="0" u="none" strike="noStrike" baseline="0">
              <a:solidFill>
                <a:srgbClr val="000000"/>
              </a:solidFill>
              <a:latin typeface="Calibri"/>
              <a:cs typeface="Calibri"/>
            </a:rPr>
            <a:t>Ck</a:t>
          </a:r>
          <a:endParaRPr lang="en-US"/>
        </a:p>
      </xdr:txBody>
    </xdr:sp>
    <xdr:clientData/>
  </xdr:twoCellAnchor>
  <xdr:twoCellAnchor>
    <xdr:from>
      <xdr:col>16</xdr:col>
      <xdr:colOff>407803</xdr:colOff>
      <xdr:row>19</xdr:row>
      <xdr:rowOff>115851</xdr:rowOff>
    </xdr:from>
    <xdr:to>
      <xdr:col>17</xdr:col>
      <xdr:colOff>93478</xdr:colOff>
      <xdr:row>21</xdr:row>
      <xdr:rowOff>11076</xdr:rowOff>
    </xdr:to>
    <xdr:sp macro="" textlink="">
      <xdr:nvSpPr>
        <xdr:cNvPr id="52267" name="Text Box 43"/>
        <xdr:cNvSpPr txBox="1">
          <a:spLocks noChangeArrowheads="1"/>
        </xdr:cNvSpPr>
      </xdr:nvSpPr>
      <xdr:spPr bwMode="auto">
        <a:xfrm>
          <a:off x="9312570" y="3914775"/>
          <a:ext cx="294832" cy="27179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ctr" rtl="0">
            <a:defRPr sz="1000"/>
          </a:pPr>
          <a:r>
            <a:rPr lang="en-US" sz="1200" b="0" i="0" u="none" strike="noStrike" baseline="0">
              <a:solidFill>
                <a:srgbClr val="000000"/>
              </a:solidFill>
              <a:latin typeface="Calibri"/>
              <a:cs typeface="Calibri"/>
            </a:rPr>
            <a:t>Ck</a:t>
          </a:r>
          <a:endParaRPr lang="en-US"/>
        </a:p>
      </xdr:txBody>
    </xdr:sp>
    <xdr:clientData/>
  </xdr:twoCellAnchor>
  <mc:AlternateContent xmlns:mc="http://schemas.openxmlformats.org/markup-compatibility/2006">
    <mc:Choice xmlns:a14="http://schemas.microsoft.com/office/drawing/2010/main" Requires="a14">
      <xdr:twoCellAnchor>
        <xdr:from>
          <xdr:col>20</xdr:col>
          <xdr:colOff>438150</xdr:colOff>
          <xdr:row>9</xdr:row>
          <xdr:rowOff>180975</xdr:rowOff>
        </xdr:from>
        <xdr:to>
          <xdr:col>22</xdr:col>
          <xdr:colOff>95250</xdr:colOff>
          <xdr:row>11</xdr:row>
          <xdr:rowOff>76200</xdr:rowOff>
        </xdr:to>
        <xdr:sp macro="" textlink="">
          <xdr:nvSpPr>
            <xdr:cNvPr id="2" name="Button 26" hidden="1">
              <a:extLst>
                <a:ext uri="{63B3BB69-23CF-44E3-9099-C40C66FF867C}">
                  <a14:compatExt spid="_x0000_s52250"/>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200" b="1" i="0" u="none" strike="noStrike" baseline="0">
                  <a:solidFill>
                    <a:srgbClr val="000000"/>
                  </a:solidFill>
                  <a:latin typeface="Calibri"/>
                  <a:cs typeface="Calibri"/>
                </a:rPr>
                <a:t>Macro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533400</xdr:colOff>
          <xdr:row>12</xdr:row>
          <xdr:rowOff>57150</xdr:rowOff>
        </xdr:from>
        <xdr:to>
          <xdr:col>21</xdr:col>
          <xdr:colOff>571500</xdr:colOff>
          <xdr:row>13</xdr:row>
          <xdr:rowOff>123825</xdr:rowOff>
        </xdr:to>
        <xdr:sp macro="" textlink="">
          <xdr:nvSpPr>
            <xdr:cNvPr id="3" name="Button 27" hidden="1">
              <a:extLst>
                <a:ext uri="{63B3BB69-23CF-44E3-9099-C40C66FF867C}">
                  <a14:compatExt spid="_x0000_s52251"/>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Macro 3</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11</xdr:col>
      <xdr:colOff>0</xdr:colOff>
      <xdr:row>11</xdr:row>
      <xdr:rowOff>200024</xdr:rowOff>
    </xdr:from>
    <xdr:to>
      <xdr:col>14</xdr:col>
      <xdr:colOff>531464</xdr:colOff>
      <xdr:row>28</xdr:row>
      <xdr:rowOff>97789</xdr:rowOff>
    </xdr:to>
    <xdr:pic>
      <xdr:nvPicPr>
        <xdr:cNvPr id="4" name="Picture 28" descr="\\clh-dfs\CORELAB\PetServ\Res-Geo\TGentzis\VRo measurements\370-12\6.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7400" y="2495549"/>
          <a:ext cx="2360264" cy="3145790"/>
        </a:xfrm>
        <a:prstGeom prst="rect">
          <a:avLst/>
        </a:prstGeom>
        <a:noFill/>
        <a:ln>
          <a:solidFill>
            <a:schemeClr val="tx1"/>
          </a:solidFill>
          <a:prstDash val="soli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11</xdr:row>
      <xdr:rowOff>200024</xdr:rowOff>
    </xdr:from>
    <xdr:to>
      <xdr:col>18</xdr:col>
      <xdr:colOff>531464</xdr:colOff>
      <xdr:row>28</xdr:row>
      <xdr:rowOff>97789</xdr:rowOff>
    </xdr:to>
    <xdr:pic>
      <xdr:nvPicPr>
        <xdr:cNvPr id="5" name="Picture 29" descr="\\clh-dfs\CORELAB\PetServ\Res-Geo\TGentzis\VRo measurements\370-12\14.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05800" y="2495549"/>
          <a:ext cx="2360264" cy="3145790"/>
        </a:xfrm>
        <a:prstGeom prst="rect">
          <a:avLst/>
        </a:prstGeom>
        <a:noFill/>
        <a:ln>
          <a:solidFill>
            <a:schemeClr val="tx1"/>
          </a:solidFill>
          <a:prstDash val="soli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28</xdr:row>
      <xdr:rowOff>190499</xdr:rowOff>
    </xdr:from>
    <xdr:to>
      <xdr:col>14</xdr:col>
      <xdr:colOff>531464</xdr:colOff>
      <xdr:row>45</xdr:row>
      <xdr:rowOff>78739</xdr:rowOff>
    </xdr:to>
    <xdr:pic>
      <xdr:nvPicPr>
        <xdr:cNvPr id="6" name="Picture 30" descr="\\clh-dfs\CORELAB\PetServ\Res-Geo\TGentzis\VRo measurements\370-12\12.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81688" y="5750718"/>
          <a:ext cx="2353120" cy="3150552"/>
        </a:xfrm>
        <a:prstGeom prst="rect">
          <a:avLst/>
        </a:prstGeom>
        <a:noFill/>
        <a:ln>
          <a:solidFill>
            <a:schemeClr val="tx1"/>
          </a:solidFill>
          <a:prstDash val="soli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28</xdr:row>
      <xdr:rowOff>190499</xdr:rowOff>
    </xdr:from>
    <xdr:to>
      <xdr:col>18</xdr:col>
      <xdr:colOff>531464</xdr:colOff>
      <xdr:row>45</xdr:row>
      <xdr:rowOff>78739</xdr:rowOff>
    </xdr:to>
    <xdr:pic>
      <xdr:nvPicPr>
        <xdr:cNvPr id="51231" name="Picture 31" descr="\\clh-dfs\CORELAB\PetServ\Res-Geo\TGentzis\VRo measurements\370-12\11.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305800" y="5734049"/>
          <a:ext cx="2360264" cy="3145790"/>
        </a:xfrm>
        <a:prstGeom prst="rect">
          <a:avLst/>
        </a:prstGeom>
        <a:noFill/>
        <a:ln>
          <a:solidFill>
            <a:schemeClr val="tx1"/>
          </a:solidFill>
          <a:prstDash val="soli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390525</xdr:colOff>
      <xdr:row>0</xdr:row>
      <xdr:rowOff>104775</xdr:rowOff>
    </xdr:from>
    <xdr:to>
      <xdr:col>18</xdr:col>
      <xdr:colOff>523875</xdr:colOff>
      <xdr:row>4</xdr:row>
      <xdr:rowOff>66675</xdr:rowOff>
    </xdr:to>
    <xdr:pic>
      <xdr:nvPicPr>
        <xdr:cNvPr id="51244" name="Picture 3" descr="CL Logo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915525" y="104775"/>
          <a:ext cx="74295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419100</xdr:colOff>
      <xdr:row>11</xdr:row>
      <xdr:rowOff>66675</xdr:rowOff>
    </xdr:from>
    <xdr:to>
      <xdr:col>15</xdr:col>
      <xdr:colOff>276225</xdr:colOff>
      <xdr:row>12</xdr:row>
      <xdr:rowOff>152400</xdr:rowOff>
    </xdr:to>
    <xdr:grpSp>
      <xdr:nvGrpSpPr>
        <xdr:cNvPr id="51245" name="Group 2"/>
        <xdr:cNvGrpSpPr>
          <a:grpSpLocks/>
        </xdr:cNvGrpSpPr>
      </xdr:nvGrpSpPr>
      <xdr:grpSpPr bwMode="auto">
        <a:xfrm>
          <a:off x="8122444" y="2376488"/>
          <a:ext cx="464344" cy="288131"/>
          <a:chOff x="863" y="870"/>
          <a:chExt cx="49" cy="30"/>
        </a:xfrm>
      </xdr:grpSpPr>
      <xdr:grpSp>
        <xdr:nvGrpSpPr>
          <xdr:cNvPr id="51269" name="Group 3"/>
          <xdr:cNvGrpSpPr>
            <a:grpSpLocks/>
          </xdr:cNvGrpSpPr>
        </xdr:nvGrpSpPr>
        <xdr:grpSpPr bwMode="auto">
          <a:xfrm>
            <a:off x="866" y="870"/>
            <a:ext cx="40" cy="9"/>
            <a:chOff x="866" y="870"/>
            <a:chExt cx="40" cy="9"/>
          </a:xfrm>
        </xdr:grpSpPr>
        <xdr:sp macro="" textlink="">
          <xdr:nvSpPr>
            <xdr:cNvPr id="51271" name="Line 4"/>
            <xdr:cNvSpPr>
              <a:spLocks noChangeShapeType="1"/>
            </xdr:cNvSpPr>
          </xdr:nvSpPr>
          <xdr:spPr bwMode="auto">
            <a:xfrm>
              <a:off x="887" y="873"/>
              <a:ext cx="0" cy="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51272" name="Line 5"/>
            <xdr:cNvSpPr>
              <a:spLocks noChangeShapeType="1"/>
            </xdr:cNvSpPr>
          </xdr:nvSpPr>
          <xdr:spPr bwMode="auto">
            <a:xfrm>
              <a:off x="866" y="870"/>
              <a:ext cx="0" cy="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51273" name="Line 6"/>
            <xdr:cNvSpPr>
              <a:spLocks noChangeShapeType="1"/>
            </xdr:cNvSpPr>
          </xdr:nvSpPr>
          <xdr:spPr bwMode="auto">
            <a:xfrm>
              <a:off x="887" y="879"/>
              <a:ext cx="1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sp macro="" textlink="">
        <xdr:nvSpPr>
          <xdr:cNvPr id="51207" name="Text Box 7"/>
          <xdr:cNvSpPr txBox="1">
            <a:spLocks noChangeArrowheads="1"/>
          </xdr:cNvSpPr>
        </xdr:nvSpPr>
        <xdr:spPr bwMode="auto">
          <a:xfrm>
            <a:off x="863" y="876"/>
            <a:ext cx="49" cy="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US" sz="1200" b="0" i="0" u="none" strike="noStrike" baseline="0">
                <a:solidFill>
                  <a:srgbClr val="000000"/>
                </a:solidFill>
                <a:latin typeface="Calibri"/>
                <a:cs typeface="Calibri"/>
              </a:rPr>
              <a:t> microns um</a:t>
            </a:r>
            <a:endParaRPr lang="en-US"/>
          </a:p>
        </xdr:txBody>
      </xdr:sp>
    </xdr:grpSp>
    <xdr:clientData/>
  </xdr:twoCellAnchor>
  <xdr:twoCellAnchor>
    <xdr:from>
      <xdr:col>14</xdr:col>
      <xdr:colOff>457200</xdr:colOff>
      <xdr:row>11</xdr:row>
      <xdr:rowOff>152400</xdr:rowOff>
    </xdr:from>
    <xdr:to>
      <xdr:col>15</xdr:col>
      <xdr:colOff>28575</xdr:colOff>
      <xdr:row>11</xdr:row>
      <xdr:rowOff>152400</xdr:rowOff>
    </xdr:to>
    <xdr:sp macro="" textlink="">
      <xdr:nvSpPr>
        <xdr:cNvPr id="51246" name="Line 8"/>
        <xdr:cNvSpPr>
          <a:spLocks noChangeShapeType="1"/>
        </xdr:cNvSpPr>
      </xdr:nvSpPr>
      <xdr:spPr bwMode="auto">
        <a:xfrm>
          <a:off x="8153400" y="2447925"/>
          <a:ext cx="1809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228600</xdr:colOff>
      <xdr:row>11</xdr:row>
      <xdr:rowOff>66675</xdr:rowOff>
    </xdr:from>
    <xdr:to>
      <xdr:col>15</xdr:col>
      <xdr:colOff>228600</xdr:colOff>
      <xdr:row>11</xdr:row>
      <xdr:rowOff>152400</xdr:rowOff>
    </xdr:to>
    <xdr:sp macro="" textlink="">
      <xdr:nvSpPr>
        <xdr:cNvPr id="51247" name="Line 9"/>
        <xdr:cNvSpPr>
          <a:spLocks noChangeShapeType="1"/>
        </xdr:cNvSpPr>
      </xdr:nvSpPr>
      <xdr:spPr bwMode="auto">
        <a:xfrm>
          <a:off x="8534400" y="2362200"/>
          <a:ext cx="0" cy="857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128588</xdr:colOff>
      <xdr:row>19</xdr:row>
      <xdr:rowOff>187324</xdr:rowOff>
    </xdr:from>
    <xdr:to>
      <xdr:col>16</xdr:col>
      <xdr:colOff>381000</xdr:colOff>
      <xdr:row>20</xdr:row>
      <xdr:rowOff>23812</xdr:rowOff>
    </xdr:to>
    <xdr:sp macro="" textlink="">
      <xdr:nvSpPr>
        <xdr:cNvPr id="51249" name="Line 13"/>
        <xdr:cNvSpPr>
          <a:spLocks noChangeShapeType="1"/>
        </xdr:cNvSpPr>
      </xdr:nvSpPr>
      <xdr:spPr bwMode="auto">
        <a:xfrm flipH="1" flipV="1">
          <a:off x="9046369" y="4033043"/>
          <a:ext cx="252412" cy="26988"/>
        </a:xfrm>
        <a:prstGeom prst="line">
          <a:avLst/>
        </a:prstGeom>
        <a:noFill/>
        <a:ln w="9525">
          <a:solidFill>
            <a:srgbClr xmlns:mc="http://schemas.openxmlformats.org/markup-compatibility/2006" xmlns:a14="http://schemas.microsoft.com/office/drawing/2010/main" val="FFFFFF" mc:Ignorable="a14" a14:legacySpreadsheetColorIndex="9"/>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38100</xdr:colOff>
      <xdr:row>35</xdr:row>
      <xdr:rowOff>38100</xdr:rowOff>
    </xdr:from>
    <xdr:to>
      <xdr:col>13</xdr:col>
      <xdr:colOff>127000</xdr:colOff>
      <xdr:row>36</xdr:row>
      <xdr:rowOff>98424</xdr:rowOff>
    </xdr:to>
    <xdr:sp macro="" textlink="">
      <xdr:nvSpPr>
        <xdr:cNvPr id="51250" name="Line 15"/>
        <xdr:cNvSpPr>
          <a:spLocks noChangeShapeType="1"/>
        </xdr:cNvSpPr>
      </xdr:nvSpPr>
      <xdr:spPr bwMode="auto">
        <a:xfrm flipV="1">
          <a:off x="7150100" y="6972300"/>
          <a:ext cx="88900" cy="250824"/>
        </a:xfrm>
        <a:prstGeom prst="line">
          <a:avLst/>
        </a:prstGeom>
        <a:noFill/>
        <a:ln w="9525">
          <a:solidFill>
            <a:srgbClr xmlns:mc="http://schemas.openxmlformats.org/markup-compatibility/2006" xmlns:a14="http://schemas.microsoft.com/office/drawing/2010/main" val="FFFFFF" mc:Ignorable="a14" a14:legacySpreadsheetColorIndex="9"/>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50800</xdr:colOff>
      <xdr:row>20</xdr:row>
      <xdr:rowOff>63500</xdr:rowOff>
    </xdr:from>
    <xdr:to>
      <xdr:col>13</xdr:col>
      <xdr:colOff>381000</xdr:colOff>
      <xdr:row>21</xdr:row>
      <xdr:rowOff>88900</xdr:rowOff>
    </xdr:to>
    <xdr:sp macro="" textlink="">
      <xdr:nvSpPr>
        <xdr:cNvPr id="51251" name="Line 16"/>
        <xdr:cNvSpPr>
          <a:spLocks noChangeShapeType="1"/>
        </xdr:cNvSpPr>
      </xdr:nvSpPr>
      <xdr:spPr bwMode="auto">
        <a:xfrm>
          <a:off x="7162800" y="4114800"/>
          <a:ext cx="330200" cy="215900"/>
        </a:xfrm>
        <a:prstGeom prst="line">
          <a:avLst/>
        </a:prstGeom>
        <a:noFill/>
        <a:ln w="9525">
          <a:solidFill>
            <a:srgbClr xmlns:mc="http://schemas.openxmlformats.org/markup-compatibility/2006" xmlns:a14="http://schemas.microsoft.com/office/drawing/2010/main" val="FFFFFF" mc:Ignorable="a14" a14:legacySpreadsheetColorIndex="9"/>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523875</xdr:colOff>
      <xdr:row>37</xdr:row>
      <xdr:rowOff>98424</xdr:rowOff>
    </xdr:from>
    <xdr:to>
      <xdr:col>17</xdr:col>
      <xdr:colOff>88901</xdr:colOff>
      <xdr:row>42</xdr:row>
      <xdr:rowOff>139700</xdr:rowOff>
    </xdr:to>
    <xdr:sp macro="" textlink="">
      <xdr:nvSpPr>
        <xdr:cNvPr id="51252" name="Line 18"/>
        <xdr:cNvSpPr>
          <a:spLocks noChangeShapeType="1"/>
        </xdr:cNvSpPr>
      </xdr:nvSpPr>
      <xdr:spPr bwMode="auto">
        <a:xfrm>
          <a:off x="9464675" y="7413624"/>
          <a:ext cx="174626" cy="993776"/>
        </a:xfrm>
        <a:prstGeom prst="line">
          <a:avLst/>
        </a:prstGeom>
        <a:noFill/>
        <a:ln w="9525">
          <a:solidFill>
            <a:srgbClr xmlns:mc="http://schemas.openxmlformats.org/markup-compatibility/2006" xmlns:a14="http://schemas.microsoft.com/office/drawing/2010/main" val="FFFFFF" mc:Ignorable="a14" a14:legacySpreadsheetColorIndex="9"/>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14</xdr:col>
      <xdr:colOff>59532</xdr:colOff>
      <xdr:row>29</xdr:row>
      <xdr:rowOff>105568</xdr:rowOff>
    </xdr:from>
    <xdr:to>
      <xdr:col>14</xdr:col>
      <xdr:colOff>297656</xdr:colOff>
      <xdr:row>30</xdr:row>
      <xdr:rowOff>178593</xdr:rowOff>
    </xdr:to>
    <xdr:sp macro="" textlink="">
      <xdr:nvSpPr>
        <xdr:cNvPr id="51219" name="Text Box 19"/>
        <xdr:cNvSpPr txBox="1">
          <a:spLocks noChangeArrowheads="1"/>
        </xdr:cNvSpPr>
      </xdr:nvSpPr>
      <xdr:spPr bwMode="auto">
        <a:xfrm>
          <a:off x="7762876" y="5856287"/>
          <a:ext cx="238124" cy="2635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100" b="0" i="0" u="none" strike="noStrike" baseline="0">
              <a:solidFill>
                <a:srgbClr val="000000"/>
              </a:solidFill>
              <a:latin typeface="Calibri"/>
              <a:cs typeface="Calibri"/>
            </a:rPr>
            <a:t> Th</a:t>
          </a:r>
          <a:endParaRPr lang="en-US"/>
        </a:p>
      </xdr:txBody>
    </xdr:sp>
    <xdr:clientData/>
  </xdr:twoCellAnchor>
  <xdr:twoCellAnchor>
    <xdr:from>
      <xdr:col>13</xdr:col>
      <xdr:colOff>357188</xdr:colOff>
      <xdr:row>43</xdr:row>
      <xdr:rowOff>107157</xdr:rowOff>
    </xdr:from>
    <xdr:to>
      <xdr:col>13</xdr:col>
      <xdr:colOff>569912</xdr:colOff>
      <xdr:row>44</xdr:row>
      <xdr:rowOff>101600</xdr:rowOff>
    </xdr:to>
    <xdr:sp macro="" textlink="">
      <xdr:nvSpPr>
        <xdr:cNvPr id="51221" name="Text Box 21"/>
        <xdr:cNvSpPr txBox="1">
          <a:spLocks noChangeArrowheads="1"/>
        </xdr:cNvSpPr>
      </xdr:nvSpPr>
      <xdr:spPr bwMode="auto">
        <a:xfrm>
          <a:off x="7453313" y="8548688"/>
          <a:ext cx="212724" cy="1849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100" b="0" i="0" u="none" strike="noStrike" baseline="0">
              <a:solidFill>
                <a:srgbClr val="000000"/>
              </a:solidFill>
              <a:latin typeface="Calibri"/>
              <a:cs typeface="Calibri"/>
            </a:rPr>
            <a:t> P</a:t>
          </a:r>
          <a:endParaRPr lang="en-US"/>
        </a:p>
      </xdr:txBody>
    </xdr:sp>
    <xdr:clientData/>
  </xdr:twoCellAnchor>
  <xdr:twoCellAnchor>
    <xdr:from>
      <xdr:col>12</xdr:col>
      <xdr:colOff>204788</xdr:colOff>
      <xdr:row>43</xdr:row>
      <xdr:rowOff>61913</xdr:rowOff>
    </xdr:from>
    <xdr:to>
      <xdr:col>12</xdr:col>
      <xdr:colOff>411957</xdr:colOff>
      <xdr:row>44</xdr:row>
      <xdr:rowOff>52388</xdr:rowOff>
    </xdr:to>
    <xdr:sp macro="" textlink="">
      <xdr:nvSpPr>
        <xdr:cNvPr id="51223" name="Text Box 23"/>
        <xdr:cNvSpPr txBox="1">
          <a:spLocks noChangeArrowheads="1"/>
        </xdr:cNvSpPr>
      </xdr:nvSpPr>
      <xdr:spPr bwMode="auto">
        <a:xfrm>
          <a:off x="6693694" y="8503444"/>
          <a:ext cx="207169"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100" b="0" i="0" u="none" strike="noStrike" baseline="0">
              <a:solidFill>
                <a:srgbClr val="000000"/>
              </a:solidFill>
              <a:latin typeface="Calibri"/>
              <a:cs typeface="Calibri"/>
            </a:rPr>
            <a:t> C</a:t>
          </a:r>
          <a:endParaRPr lang="en-US"/>
        </a:p>
      </xdr:txBody>
    </xdr:sp>
    <xdr:clientData/>
  </xdr:twoCellAnchor>
  <mc:AlternateContent xmlns:mc="http://schemas.openxmlformats.org/markup-compatibility/2006">
    <mc:Choice xmlns:a14="http://schemas.microsoft.com/office/drawing/2010/main" Requires="a14">
      <xdr:twoCellAnchor>
        <xdr:from>
          <xdr:col>20</xdr:col>
          <xdr:colOff>457200</xdr:colOff>
          <xdr:row>14</xdr:row>
          <xdr:rowOff>47625</xdr:rowOff>
        </xdr:from>
        <xdr:to>
          <xdr:col>22</xdr:col>
          <xdr:colOff>114300</xdr:colOff>
          <xdr:row>15</xdr:row>
          <xdr:rowOff>76200</xdr:rowOff>
        </xdr:to>
        <xdr:sp macro="" textlink="">
          <xdr:nvSpPr>
            <xdr:cNvPr id="51224" name="Button 24" hidden="1">
              <a:extLst>
                <a:ext uri="{63B3BB69-23CF-44E3-9099-C40C66FF867C}">
                  <a14:compatExt spid="_x0000_s51224"/>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1" i="0" u="none" strike="noStrike" baseline="0">
                  <a:solidFill>
                    <a:srgbClr val="000000"/>
                  </a:solidFill>
                  <a:latin typeface="Arial"/>
                  <a:cs typeface="Arial"/>
                </a:rPr>
                <a:t>RUN macro</a:t>
              </a:r>
            </a:p>
          </xdr:txBody>
        </xdr:sp>
        <xdr:clientData fPrintsWithSheet="0"/>
      </xdr:twoCellAnchor>
    </mc:Choice>
    <mc:Fallback/>
  </mc:AlternateContent>
  <xdr:twoCellAnchor>
    <xdr:from>
      <xdr:col>11</xdr:col>
      <xdr:colOff>66675</xdr:colOff>
      <xdr:row>12</xdr:row>
      <xdr:rowOff>85725</xdr:rowOff>
    </xdr:from>
    <xdr:to>
      <xdr:col>11</xdr:col>
      <xdr:colOff>266700</xdr:colOff>
      <xdr:row>13</xdr:row>
      <xdr:rowOff>180975</xdr:rowOff>
    </xdr:to>
    <xdr:sp macro="" textlink="">
      <xdr:nvSpPr>
        <xdr:cNvPr id="51225" name="Text Box 25"/>
        <xdr:cNvSpPr txBox="1">
          <a:spLocks noChangeArrowheads="1"/>
        </xdr:cNvSpPr>
      </xdr:nvSpPr>
      <xdr:spPr bwMode="auto">
        <a:xfrm>
          <a:off x="5934075" y="2581275"/>
          <a:ext cx="200025" cy="2857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6576" rIns="0" bIns="0" anchor="t" upright="1"/>
        <a:lstStyle/>
        <a:p>
          <a:pPr algn="l" rtl="0">
            <a:defRPr sz="1000"/>
          </a:pPr>
          <a:r>
            <a:rPr lang="en-US" sz="1600" b="1" i="0" u="none" strike="noStrike" baseline="0">
              <a:solidFill>
                <a:srgbClr val="000000"/>
              </a:solidFill>
              <a:latin typeface="Calibri"/>
              <a:cs typeface="Calibri"/>
            </a:rPr>
            <a:t>A</a:t>
          </a:r>
          <a:endParaRPr lang="en-US"/>
        </a:p>
      </xdr:txBody>
    </xdr:sp>
    <xdr:clientData/>
  </xdr:twoCellAnchor>
  <xdr:twoCellAnchor>
    <xdr:from>
      <xdr:col>11</xdr:col>
      <xdr:colOff>104775</xdr:colOff>
      <xdr:row>29</xdr:row>
      <xdr:rowOff>114300</xdr:rowOff>
    </xdr:from>
    <xdr:to>
      <xdr:col>11</xdr:col>
      <xdr:colOff>304800</xdr:colOff>
      <xdr:row>31</xdr:row>
      <xdr:rowOff>19050</xdr:rowOff>
    </xdr:to>
    <xdr:sp macro="" textlink="">
      <xdr:nvSpPr>
        <xdr:cNvPr id="51226" name="Text Box 26"/>
        <xdr:cNvSpPr txBox="1">
          <a:spLocks noChangeArrowheads="1"/>
        </xdr:cNvSpPr>
      </xdr:nvSpPr>
      <xdr:spPr bwMode="auto">
        <a:xfrm>
          <a:off x="5972175" y="5848350"/>
          <a:ext cx="200025" cy="2857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6576" rIns="0" bIns="0" anchor="t" upright="1"/>
        <a:lstStyle/>
        <a:p>
          <a:pPr algn="l" rtl="0">
            <a:defRPr sz="1000"/>
          </a:pPr>
          <a:r>
            <a:rPr lang="en-US" sz="1600" b="1" i="0" u="none" strike="noStrike" baseline="0">
              <a:solidFill>
                <a:srgbClr val="000000"/>
              </a:solidFill>
              <a:latin typeface="Calibri"/>
              <a:cs typeface="Calibri"/>
            </a:rPr>
            <a:t>C</a:t>
          </a:r>
          <a:endParaRPr lang="en-US"/>
        </a:p>
      </xdr:txBody>
    </xdr:sp>
    <xdr:clientData/>
  </xdr:twoCellAnchor>
  <xdr:twoCellAnchor>
    <xdr:from>
      <xdr:col>15</xdr:col>
      <xdr:colOff>85725</xdr:colOff>
      <xdr:row>29</xdr:row>
      <xdr:rowOff>85725</xdr:rowOff>
    </xdr:from>
    <xdr:to>
      <xdr:col>15</xdr:col>
      <xdr:colOff>285750</xdr:colOff>
      <xdr:row>30</xdr:row>
      <xdr:rowOff>180975</xdr:rowOff>
    </xdr:to>
    <xdr:sp macro="" textlink="">
      <xdr:nvSpPr>
        <xdr:cNvPr id="51227" name="Text Box 27"/>
        <xdr:cNvSpPr txBox="1">
          <a:spLocks noChangeArrowheads="1"/>
        </xdr:cNvSpPr>
      </xdr:nvSpPr>
      <xdr:spPr bwMode="auto">
        <a:xfrm>
          <a:off x="8391525" y="5819775"/>
          <a:ext cx="200025" cy="2857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6576" rIns="0" bIns="0" anchor="t" upright="1"/>
        <a:lstStyle/>
        <a:p>
          <a:pPr algn="l" rtl="0">
            <a:defRPr sz="1000"/>
          </a:pPr>
          <a:r>
            <a:rPr lang="en-US" sz="1600" b="1" i="0" u="none" strike="noStrike" baseline="0">
              <a:solidFill>
                <a:srgbClr val="000000"/>
              </a:solidFill>
              <a:latin typeface="Calibri"/>
              <a:cs typeface="Calibri"/>
            </a:rPr>
            <a:t>D</a:t>
          </a:r>
          <a:endParaRPr lang="en-US"/>
        </a:p>
      </xdr:txBody>
    </xdr:sp>
    <xdr:clientData/>
  </xdr:twoCellAnchor>
  <xdr:twoCellAnchor>
    <xdr:from>
      <xdr:col>15</xdr:col>
      <xdr:colOff>85725</xdr:colOff>
      <xdr:row>12</xdr:row>
      <xdr:rowOff>104775</xdr:rowOff>
    </xdr:from>
    <xdr:to>
      <xdr:col>15</xdr:col>
      <xdr:colOff>285750</xdr:colOff>
      <xdr:row>14</xdr:row>
      <xdr:rowOff>9525</xdr:rowOff>
    </xdr:to>
    <xdr:sp macro="" textlink="">
      <xdr:nvSpPr>
        <xdr:cNvPr id="51228" name="Text Box 28"/>
        <xdr:cNvSpPr txBox="1">
          <a:spLocks noChangeArrowheads="1"/>
        </xdr:cNvSpPr>
      </xdr:nvSpPr>
      <xdr:spPr bwMode="auto">
        <a:xfrm>
          <a:off x="8391525" y="2600325"/>
          <a:ext cx="200025" cy="2857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6576" rIns="0" bIns="0" anchor="t" upright="1"/>
        <a:lstStyle/>
        <a:p>
          <a:pPr algn="l" rtl="0">
            <a:defRPr sz="1000"/>
          </a:pPr>
          <a:r>
            <a:rPr lang="en-US" sz="1600" b="1" i="0" u="none" strike="noStrike" baseline="0">
              <a:solidFill>
                <a:srgbClr val="000000"/>
              </a:solidFill>
              <a:latin typeface="Calibri"/>
              <a:cs typeface="Calibri"/>
            </a:rPr>
            <a:t>B</a:t>
          </a:r>
          <a:endParaRPr lang="en-US"/>
        </a:p>
      </xdr:txBody>
    </xdr:sp>
    <xdr:clientData/>
  </xdr:twoCellAnchor>
  <xdr:twoCellAnchor>
    <xdr:from>
      <xdr:col>0</xdr:col>
      <xdr:colOff>9525</xdr:colOff>
      <xdr:row>39</xdr:row>
      <xdr:rowOff>130970</xdr:rowOff>
    </xdr:from>
    <xdr:to>
      <xdr:col>11</xdr:col>
      <xdr:colOff>0</xdr:colOff>
      <xdr:row>45</xdr:row>
      <xdr:rowOff>95250</xdr:rowOff>
    </xdr:to>
    <xdr:sp macro="" textlink="">
      <xdr:nvSpPr>
        <xdr:cNvPr id="51229" name="Text Box 29"/>
        <xdr:cNvSpPr txBox="1">
          <a:spLocks noChangeArrowheads="1"/>
        </xdr:cNvSpPr>
      </xdr:nvSpPr>
      <xdr:spPr bwMode="auto">
        <a:xfrm>
          <a:off x="9525" y="7810501"/>
          <a:ext cx="5872163" cy="110728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7432" rIns="0" bIns="0" anchor="t" upright="1"/>
        <a:lstStyle/>
        <a:p>
          <a:pPr algn="l" rtl="0">
            <a:defRPr sz="1000"/>
          </a:pPr>
          <a:r>
            <a:rPr lang="en-US" sz="1200" b="1" i="0" u="none" strike="noStrike" baseline="0">
              <a:solidFill>
                <a:srgbClr val="000000"/>
              </a:solidFill>
              <a:latin typeface="Arial"/>
              <a:cs typeface="Arial"/>
            </a:rPr>
            <a:t>Photo Captions</a:t>
          </a:r>
          <a:r>
            <a:rPr lang="en-US" sz="1200" b="0" i="0" u="none" strike="noStrike" baseline="0">
              <a:solidFill>
                <a:srgbClr val="000000"/>
              </a:solidFill>
              <a:latin typeface="Arial"/>
              <a:cs typeface="Arial"/>
            </a:rPr>
            <a:t>:</a:t>
          </a:r>
        </a:p>
        <a:p>
          <a:pPr algn="l" rtl="0">
            <a:defRPr sz="1000"/>
          </a:pPr>
          <a:r>
            <a:rPr lang="en-US" sz="1200" b="0" i="0" u="none" strike="noStrike" baseline="0">
              <a:solidFill>
                <a:srgbClr val="000000"/>
              </a:solidFill>
              <a:latin typeface="Arial"/>
              <a:cs typeface="Arial"/>
            </a:rPr>
            <a:t>(A) Pyrobitumen (Pbit) with mean Ro,ran of 0.95%. </a:t>
          </a:r>
        </a:p>
        <a:p>
          <a:pPr algn="l" rtl="0">
            <a:defRPr sz="1000"/>
          </a:pPr>
          <a:r>
            <a:rPr lang="en-US" sz="1200" b="0" i="0" u="none" strike="noStrike" baseline="0">
              <a:solidFill>
                <a:srgbClr val="000000"/>
              </a:solidFill>
              <a:latin typeface="Arial"/>
              <a:cs typeface="Arial"/>
            </a:rPr>
            <a:t>(B) This particle belongs to a zooclast, probably graptolite (Gr). The Ro,ran is 0.77%.</a:t>
          </a:r>
        </a:p>
        <a:p>
          <a:pPr algn="l" rtl="0">
            <a:defRPr sz="1000"/>
          </a:pPr>
          <a:r>
            <a:rPr lang="en-US" sz="1200" b="0" i="0" u="none" strike="noStrike" baseline="0">
              <a:solidFill>
                <a:srgbClr val="000000"/>
              </a:solidFill>
              <a:latin typeface="Arial"/>
              <a:cs typeface="Arial"/>
            </a:rPr>
            <a:t>(C) A graptolite fragment (Gr) showing the exoskeleton and theca (Th).        </a:t>
          </a:r>
        </a:p>
        <a:p>
          <a:pPr algn="l" rtl="0">
            <a:defRPr sz="1000"/>
          </a:pPr>
          <a:r>
            <a:rPr lang="en-US" sz="1200" b="0" i="0" u="none" strike="noStrike" baseline="0">
              <a:solidFill>
                <a:srgbClr val="000000"/>
              </a:solidFill>
              <a:latin typeface="Arial"/>
              <a:cs typeface="Arial"/>
            </a:rPr>
            <a:t>(D) Possibly a broken piece of  a zooclast (Zoo) (Ro,ran=0.6772%).</a:t>
          </a:r>
        </a:p>
        <a:p>
          <a:pPr algn="l" rtl="0">
            <a:defRPr sz="1000"/>
          </a:pPr>
          <a:r>
            <a:rPr lang="en-US" sz="1200" b="0" i="0" u="none" strike="noStrike" baseline="0">
              <a:solidFill>
                <a:srgbClr val="000000"/>
              </a:solidFill>
              <a:latin typeface="Arial"/>
              <a:cs typeface="Arial"/>
            </a:rPr>
            <a:t>                                                                             P=Pyrite; C=Carbonate; Qz=Quartz.</a:t>
          </a:r>
          <a:endParaRPr lang="en-US"/>
        </a:p>
      </xdr:txBody>
    </xdr:sp>
    <xdr:clientData/>
  </xdr:twoCellAnchor>
  <xdr:twoCellAnchor>
    <xdr:from>
      <xdr:col>0</xdr:col>
      <xdr:colOff>9525</xdr:colOff>
      <xdr:row>32</xdr:row>
      <xdr:rowOff>0</xdr:rowOff>
    </xdr:from>
    <xdr:to>
      <xdr:col>10</xdr:col>
      <xdr:colOff>600075</xdr:colOff>
      <xdr:row>39</xdr:row>
      <xdr:rowOff>130969</xdr:rowOff>
    </xdr:to>
    <xdr:sp macro="" textlink="">
      <xdr:nvSpPr>
        <xdr:cNvPr id="51230" name="Text Box 30"/>
        <xdr:cNvSpPr txBox="1">
          <a:spLocks noChangeArrowheads="1"/>
        </xdr:cNvSpPr>
      </xdr:nvSpPr>
      <xdr:spPr bwMode="auto">
        <a:xfrm>
          <a:off x="9525" y="6322219"/>
          <a:ext cx="5865019" cy="1488281"/>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7432" rIns="0" bIns="0" anchor="t" upright="1"/>
        <a:lstStyle/>
        <a:p>
          <a:pPr algn="l" rtl="0">
            <a:defRPr sz="1000"/>
          </a:pPr>
          <a:r>
            <a:rPr lang="en-US" sz="1200" b="1" i="0" u="none" strike="noStrike" baseline="0">
              <a:solidFill>
                <a:srgbClr val="000000"/>
              </a:solidFill>
              <a:latin typeface="Arial"/>
              <a:cs typeface="Arial"/>
            </a:rPr>
            <a:t>General Description</a:t>
          </a:r>
          <a:r>
            <a:rPr lang="en-US" sz="1200" b="0" i="0" u="none" strike="noStrike" baseline="0">
              <a:solidFill>
                <a:srgbClr val="000000"/>
              </a:solidFill>
              <a:latin typeface="Arial"/>
              <a:cs typeface="Arial"/>
            </a:rPr>
            <a:t>: The sample has mostly an argillaceous matrix along with minor carbonates and quartz. Small amounts of primary kerogen (vitrinitic) and pyrobitumen are identified, both having similar Ro values. This is expected at this maturity level. Fragments that are identified as belonging to zooclasts (most likely graptolites) are also present; some have the characteristic morphology of the exoskeleton and branching of the thecae. Zooclast Ro is lower than that of the primary kerogen. Using the mean Ro,ran of the vitrinitic grains (0.98%), the organic matter is considered to be mature and in the uppermost part of the middle stage of the oil generation zone.</a:t>
          </a:r>
          <a:endParaRPr lang="en-US"/>
        </a:p>
      </xdr:txBody>
    </xdr:sp>
    <xdr:clientData/>
  </xdr:twoCellAnchor>
  <xdr:twoCellAnchor>
    <xdr:from>
      <xdr:col>0</xdr:col>
      <xdr:colOff>9525</xdr:colOff>
      <xdr:row>12</xdr:row>
      <xdr:rowOff>0</xdr:rowOff>
    </xdr:from>
    <xdr:to>
      <xdr:col>10</xdr:col>
      <xdr:colOff>600075</xdr:colOff>
      <xdr:row>32</xdr:row>
      <xdr:rowOff>0</xdr:rowOff>
    </xdr:to>
    <xdr:graphicFrame macro="">
      <xdr:nvGraphicFramePr>
        <xdr:cNvPr id="51264"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396875</xdr:colOff>
      <xdr:row>36</xdr:row>
      <xdr:rowOff>76200</xdr:rowOff>
    </xdr:from>
    <xdr:to>
      <xdr:col>17</xdr:col>
      <xdr:colOff>82550</xdr:colOff>
      <xdr:row>37</xdr:row>
      <xdr:rowOff>161925</xdr:rowOff>
    </xdr:to>
    <xdr:sp macro="" textlink="">
      <xdr:nvSpPr>
        <xdr:cNvPr id="51240" name="Text Box 40"/>
        <xdr:cNvSpPr txBox="1">
          <a:spLocks noChangeArrowheads="1"/>
        </xdr:cNvSpPr>
      </xdr:nvSpPr>
      <xdr:spPr bwMode="auto">
        <a:xfrm>
          <a:off x="9337675" y="7200900"/>
          <a:ext cx="295275" cy="2762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ctr" upright="1"/>
        <a:lstStyle/>
        <a:p>
          <a:pPr algn="ctr" rtl="0">
            <a:defRPr sz="1000"/>
          </a:pPr>
          <a:r>
            <a:rPr lang="en-US" sz="1100" b="0" i="0" u="none" strike="noStrike" baseline="0">
              <a:solidFill>
                <a:srgbClr val="000000"/>
              </a:solidFill>
              <a:latin typeface="Calibri"/>
              <a:cs typeface="Calibri"/>
            </a:rPr>
            <a:t>Zoo</a:t>
          </a:r>
          <a:endParaRPr lang="en-US"/>
        </a:p>
      </xdr:txBody>
    </xdr:sp>
    <xdr:clientData/>
  </xdr:twoCellAnchor>
  <xdr:twoCellAnchor>
    <xdr:from>
      <xdr:col>16</xdr:col>
      <xdr:colOff>396875</xdr:colOff>
      <xdr:row>19</xdr:row>
      <xdr:rowOff>98425</xdr:rowOff>
    </xdr:from>
    <xdr:to>
      <xdr:col>17</xdr:col>
      <xdr:colOff>82550</xdr:colOff>
      <xdr:row>20</xdr:row>
      <xdr:rowOff>184150</xdr:rowOff>
    </xdr:to>
    <xdr:sp macro="" textlink="">
      <xdr:nvSpPr>
        <xdr:cNvPr id="51241" name="Text Box 41"/>
        <xdr:cNvSpPr txBox="1">
          <a:spLocks noChangeArrowheads="1"/>
        </xdr:cNvSpPr>
      </xdr:nvSpPr>
      <xdr:spPr bwMode="auto">
        <a:xfrm>
          <a:off x="9337675" y="3959225"/>
          <a:ext cx="295275" cy="2762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ctr" upright="1"/>
        <a:lstStyle/>
        <a:p>
          <a:pPr algn="ctr" rtl="0">
            <a:defRPr sz="1000"/>
          </a:pPr>
          <a:r>
            <a:rPr lang="en-US" sz="1050"/>
            <a:t>Gr</a:t>
          </a:r>
        </a:p>
      </xdr:txBody>
    </xdr:sp>
    <xdr:clientData/>
  </xdr:twoCellAnchor>
  <xdr:twoCellAnchor>
    <xdr:from>
      <xdr:col>12</xdr:col>
      <xdr:colOff>345282</xdr:colOff>
      <xdr:row>19</xdr:row>
      <xdr:rowOff>95250</xdr:rowOff>
    </xdr:from>
    <xdr:to>
      <xdr:col>13</xdr:col>
      <xdr:colOff>73025</xdr:colOff>
      <xdr:row>20</xdr:row>
      <xdr:rowOff>180975</xdr:rowOff>
    </xdr:to>
    <xdr:sp macro="" textlink="">
      <xdr:nvSpPr>
        <xdr:cNvPr id="51242" name="Text Box 42"/>
        <xdr:cNvSpPr txBox="1">
          <a:spLocks noChangeArrowheads="1"/>
        </xdr:cNvSpPr>
      </xdr:nvSpPr>
      <xdr:spPr bwMode="auto">
        <a:xfrm>
          <a:off x="6834188" y="3940969"/>
          <a:ext cx="334962" cy="2762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ctr" upright="1"/>
        <a:lstStyle/>
        <a:p>
          <a:pPr algn="ctr" rtl="0">
            <a:defRPr sz="1000"/>
          </a:pPr>
          <a:r>
            <a:rPr lang="en-US" sz="1100" b="0" i="0" u="none" strike="noStrike" baseline="0">
              <a:solidFill>
                <a:srgbClr val="000000"/>
              </a:solidFill>
              <a:latin typeface="Calibri"/>
              <a:cs typeface="Calibri"/>
            </a:rPr>
            <a:t>Pbit</a:t>
          </a:r>
          <a:endParaRPr lang="en-US"/>
        </a:p>
      </xdr:txBody>
    </xdr:sp>
    <xdr:clientData/>
  </xdr:twoCellAnchor>
  <xdr:twoCellAnchor>
    <xdr:from>
      <xdr:col>12</xdr:col>
      <xdr:colOff>406400</xdr:colOff>
      <xdr:row>36</xdr:row>
      <xdr:rowOff>66675</xdr:rowOff>
    </xdr:from>
    <xdr:to>
      <xdr:col>13</xdr:col>
      <xdr:colOff>92075</xdr:colOff>
      <xdr:row>37</xdr:row>
      <xdr:rowOff>152400</xdr:rowOff>
    </xdr:to>
    <xdr:sp macro="" textlink="">
      <xdr:nvSpPr>
        <xdr:cNvPr id="51243" name="Text Box 43"/>
        <xdr:cNvSpPr txBox="1">
          <a:spLocks noChangeArrowheads="1"/>
        </xdr:cNvSpPr>
      </xdr:nvSpPr>
      <xdr:spPr bwMode="auto">
        <a:xfrm>
          <a:off x="6908800" y="7191375"/>
          <a:ext cx="295275" cy="2762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ctr" upright="1"/>
        <a:lstStyle/>
        <a:p>
          <a:pPr algn="ctr" rtl="0">
            <a:defRPr sz="1000"/>
          </a:pPr>
          <a:r>
            <a:rPr lang="en-US" sz="1100" b="0" i="0" u="none" strike="noStrike" baseline="0">
              <a:solidFill>
                <a:srgbClr val="000000"/>
              </a:solidFill>
              <a:latin typeface="Calibri"/>
              <a:cs typeface="Calibri"/>
            </a:rPr>
            <a:t>Gr</a:t>
          </a:r>
          <a:endParaRPr lang="en-US"/>
        </a:p>
      </xdr:txBody>
    </xdr:sp>
    <xdr:clientData/>
  </xdr:twoCellAnchor>
  <mc:AlternateContent xmlns:mc="http://schemas.openxmlformats.org/markup-compatibility/2006">
    <mc:Choice xmlns:a14="http://schemas.microsoft.com/office/drawing/2010/main" Requires="a14">
      <xdr:twoCellAnchor>
        <xdr:from>
          <xdr:col>20</xdr:col>
          <xdr:colOff>381000</xdr:colOff>
          <xdr:row>9</xdr:row>
          <xdr:rowOff>28575</xdr:rowOff>
        </xdr:from>
        <xdr:to>
          <xdr:col>22</xdr:col>
          <xdr:colOff>38100</xdr:colOff>
          <xdr:row>10</xdr:row>
          <xdr:rowOff>133350</xdr:rowOff>
        </xdr:to>
        <xdr:sp macro="" textlink="">
          <xdr:nvSpPr>
            <xdr:cNvPr id="2" name="Button 26" hidden="1">
              <a:extLst>
                <a:ext uri="{63B3BB69-23CF-44E3-9099-C40C66FF867C}">
                  <a14:compatExt spid="_x0000_s51226"/>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200" b="1" i="0" u="none" strike="noStrike" baseline="0">
                  <a:solidFill>
                    <a:srgbClr val="000000"/>
                  </a:solidFill>
                  <a:latin typeface="Calibri"/>
                  <a:cs typeface="Calibri"/>
                </a:rPr>
                <a:t>Macro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495300</xdr:colOff>
          <xdr:row>11</xdr:row>
          <xdr:rowOff>190500</xdr:rowOff>
        </xdr:from>
        <xdr:to>
          <xdr:col>21</xdr:col>
          <xdr:colOff>533400</xdr:colOff>
          <xdr:row>13</xdr:row>
          <xdr:rowOff>47625</xdr:rowOff>
        </xdr:to>
        <xdr:sp macro="" textlink="">
          <xdr:nvSpPr>
            <xdr:cNvPr id="3" name="Button 27" hidden="1">
              <a:extLst>
                <a:ext uri="{63B3BB69-23CF-44E3-9099-C40C66FF867C}">
                  <a14:compatExt spid="_x0000_s51227"/>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Macro 3</a:t>
              </a:r>
            </a:p>
          </xdr:txBody>
        </xdr:sp>
        <xdr:clientData fPrintsWithSheet="0"/>
      </xdr:twoCellAnchor>
    </mc:Choice>
    <mc:Fallback/>
  </mc:AlternateContent>
  <xdr:twoCellAnchor>
    <xdr:from>
      <xdr:col>14</xdr:col>
      <xdr:colOff>154781</xdr:colOff>
      <xdr:row>30</xdr:row>
      <xdr:rowOff>124615</xdr:rowOff>
    </xdr:from>
    <xdr:to>
      <xdr:col>14</xdr:col>
      <xdr:colOff>201612</xdr:colOff>
      <xdr:row>34</xdr:row>
      <xdr:rowOff>23813</xdr:rowOff>
    </xdr:to>
    <xdr:sp macro="" textlink="">
      <xdr:nvSpPr>
        <xdr:cNvPr id="39" name="Line 15"/>
        <xdr:cNvSpPr>
          <a:spLocks noChangeShapeType="1"/>
        </xdr:cNvSpPr>
      </xdr:nvSpPr>
      <xdr:spPr bwMode="auto">
        <a:xfrm flipH="1">
          <a:off x="7858125" y="6065834"/>
          <a:ext cx="46831" cy="685010"/>
        </a:xfrm>
        <a:prstGeom prst="line">
          <a:avLst/>
        </a:prstGeom>
        <a:noFill/>
        <a:ln w="9525">
          <a:solidFill>
            <a:srgbClr xmlns:mc="http://schemas.openxmlformats.org/markup-compatibility/2006" xmlns:a14="http://schemas.microsoft.com/office/drawing/2010/main" val="FFFFFF" mc:Ignorable="a14" a14:legacySpreadsheetColorIndex="9"/>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211932</xdr:colOff>
      <xdr:row>29</xdr:row>
      <xdr:rowOff>188119</xdr:rowOff>
    </xdr:from>
    <xdr:to>
      <xdr:col>18</xdr:col>
      <xdr:colOff>424656</xdr:colOff>
      <xdr:row>30</xdr:row>
      <xdr:rowOff>182562</xdr:rowOff>
    </xdr:to>
    <xdr:sp macro="" textlink="">
      <xdr:nvSpPr>
        <xdr:cNvPr id="42" name="Text Box 21"/>
        <xdr:cNvSpPr txBox="1">
          <a:spLocks noChangeArrowheads="1"/>
        </xdr:cNvSpPr>
      </xdr:nvSpPr>
      <xdr:spPr bwMode="auto">
        <a:xfrm>
          <a:off x="10344151" y="5938838"/>
          <a:ext cx="212724" cy="1849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100" b="0" i="0" u="none" strike="noStrike" baseline="0">
              <a:solidFill>
                <a:srgbClr val="000000"/>
              </a:solidFill>
              <a:latin typeface="Calibri"/>
              <a:cs typeface="Calibri"/>
            </a:rPr>
            <a:t> P</a:t>
          </a:r>
          <a:endParaRPr lang="en-US"/>
        </a:p>
      </xdr:txBody>
    </xdr:sp>
    <xdr:clientData/>
  </xdr:twoCellAnchor>
  <xdr:twoCellAnchor>
    <xdr:from>
      <xdr:col>11</xdr:col>
      <xdr:colOff>226218</xdr:colOff>
      <xdr:row>14</xdr:row>
      <xdr:rowOff>154781</xdr:rowOff>
    </xdr:from>
    <xdr:to>
      <xdr:col>11</xdr:col>
      <xdr:colOff>516731</xdr:colOff>
      <xdr:row>16</xdr:row>
      <xdr:rowOff>11907</xdr:rowOff>
    </xdr:to>
    <xdr:sp macro="" textlink="">
      <xdr:nvSpPr>
        <xdr:cNvPr id="45" name="Text Box 41"/>
        <xdr:cNvSpPr txBox="1">
          <a:spLocks noChangeArrowheads="1"/>
        </xdr:cNvSpPr>
      </xdr:nvSpPr>
      <xdr:spPr bwMode="auto">
        <a:xfrm>
          <a:off x="6107906" y="3048000"/>
          <a:ext cx="290513" cy="238126"/>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ctr" upright="1"/>
        <a:lstStyle/>
        <a:p>
          <a:pPr algn="ctr" rtl="0">
            <a:defRPr sz="1000"/>
          </a:pPr>
          <a:r>
            <a:rPr lang="en-US" sz="1050"/>
            <a:t>Qz</a:t>
          </a:r>
        </a:p>
      </xdr:txBody>
    </xdr:sp>
    <xdr:clientData/>
  </xdr:twoCellAnchor>
  <xdr:twoCellAnchor>
    <xdr:from>
      <xdr:col>11</xdr:col>
      <xdr:colOff>21431</xdr:colOff>
      <xdr:row>20</xdr:row>
      <xdr:rowOff>150018</xdr:rowOff>
    </xdr:from>
    <xdr:to>
      <xdr:col>11</xdr:col>
      <xdr:colOff>314325</xdr:colOff>
      <xdr:row>22</xdr:row>
      <xdr:rowOff>45243</xdr:rowOff>
    </xdr:to>
    <xdr:sp macro="" textlink="">
      <xdr:nvSpPr>
        <xdr:cNvPr id="46" name="Text Box 41"/>
        <xdr:cNvSpPr txBox="1">
          <a:spLocks noChangeArrowheads="1"/>
        </xdr:cNvSpPr>
      </xdr:nvSpPr>
      <xdr:spPr bwMode="auto">
        <a:xfrm>
          <a:off x="5903119" y="4186237"/>
          <a:ext cx="292894" cy="2762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ctr" upright="1"/>
        <a:lstStyle/>
        <a:p>
          <a:pPr algn="ctr" rtl="0">
            <a:defRPr sz="1000"/>
          </a:pPr>
          <a:r>
            <a:rPr lang="en-US" sz="1050" baseline="0"/>
            <a:t>Qz</a:t>
          </a:r>
          <a:endParaRPr lang="en-US" sz="105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11</xdr:col>
      <xdr:colOff>0</xdr:colOff>
      <xdr:row>11</xdr:row>
      <xdr:rowOff>200024</xdr:rowOff>
    </xdr:from>
    <xdr:to>
      <xdr:col>14</xdr:col>
      <xdr:colOff>531464</xdr:colOff>
      <xdr:row>28</xdr:row>
      <xdr:rowOff>97789</xdr:rowOff>
    </xdr:to>
    <xdr:pic>
      <xdr:nvPicPr>
        <xdr:cNvPr id="4" name="Picture 29" descr="\\clh-dfs\CORELAB\PetServ\Res-Geo\TGentzis\VRo measurements\371-12\1.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7400" y="2495549"/>
          <a:ext cx="2360264" cy="3145790"/>
        </a:xfrm>
        <a:prstGeom prst="rect">
          <a:avLst/>
        </a:prstGeom>
        <a:noFill/>
        <a:ln>
          <a:solidFill>
            <a:schemeClr val="tx1"/>
          </a:solidFill>
          <a:prstDash val="soli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11</xdr:row>
      <xdr:rowOff>200024</xdr:rowOff>
    </xdr:from>
    <xdr:to>
      <xdr:col>18</xdr:col>
      <xdr:colOff>531464</xdr:colOff>
      <xdr:row>28</xdr:row>
      <xdr:rowOff>97789</xdr:rowOff>
    </xdr:to>
    <xdr:pic>
      <xdr:nvPicPr>
        <xdr:cNvPr id="5" name="Picture 30" descr="\\clh-dfs\CORELAB\PetServ\Res-Geo\TGentzis\VRo measurements\371-12\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05800" y="2495549"/>
          <a:ext cx="2360264" cy="3145790"/>
        </a:xfrm>
        <a:prstGeom prst="rect">
          <a:avLst/>
        </a:prstGeom>
        <a:noFill/>
        <a:ln>
          <a:solidFill>
            <a:schemeClr val="tx1"/>
          </a:solidFill>
          <a:prstDash val="soli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28</xdr:row>
      <xdr:rowOff>190499</xdr:rowOff>
    </xdr:from>
    <xdr:to>
      <xdr:col>14</xdr:col>
      <xdr:colOff>531464</xdr:colOff>
      <xdr:row>45</xdr:row>
      <xdr:rowOff>78739</xdr:rowOff>
    </xdr:to>
    <xdr:pic>
      <xdr:nvPicPr>
        <xdr:cNvPr id="50207" name="Picture 31" descr="\\clh-dfs\CORELAB\PetServ\Res-Geo\TGentzis\VRo measurements\371-12\2.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92800" y="5765799"/>
          <a:ext cx="2360264" cy="3152140"/>
        </a:xfrm>
        <a:prstGeom prst="rect">
          <a:avLst/>
        </a:prstGeom>
        <a:noFill/>
        <a:ln>
          <a:solidFill>
            <a:schemeClr val="tx1"/>
          </a:solidFill>
          <a:prstDash val="soli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28</xdr:row>
      <xdr:rowOff>190499</xdr:rowOff>
    </xdr:from>
    <xdr:to>
      <xdr:col>18</xdr:col>
      <xdr:colOff>531464</xdr:colOff>
      <xdr:row>45</xdr:row>
      <xdr:rowOff>78739</xdr:rowOff>
    </xdr:to>
    <xdr:pic>
      <xdr:nvPicPr>
        <xdr:cNvPr id="50208" name="Picture 32" descr="\\clh-dfs\CORELAB\PetServ\Res-Geo\TGentzis\VRo measurements\371-12\5.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305800" y="5734049"/>
          <a:ext cx="2360264" cy="3145790"/>
        </a:xfrm>
        <a:prstGeom prst="rect">
          <a:avLst/>
        </a:prstGeom>
        <a:noFill/>
        <a:ln>
          <a:solidFill>
            <a:schemeClr val="tx1"/>
          </a:solidFill>
          <a:prstDash val="soli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390525</xdr:colOff>
      <xdr:row>0</xdr:row>
      <xdr:rowOff>104775</xdr:rowOff>
    </xdr:from>
    <xdr:to>
      <xdr:col>18</xdr:col>
      <xdr:colOff>523875</xdr:colOff>
      <xdr:row>4</xdr:row>
      <xdr:rowOff>66675</xdr:rowOff>
    </xdr:to>
    <xdr:pic>
      <xdr:nvPicPr>
        <xdr:cNvPr id="50220" name="Picture 3" descr="CL Logo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915525" y="104775"/>
          <a:ext cx="74295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419100</xdr:colOff>
      <xdr:row>11</xdr:row>
      <xdr:rowOff>66675</xdr:rowOff>
    </xdr:from>
    <xdr:to>
      <xdr:col>15</xdr:col>
      <xdr:colOff>276225</xdr:colOff>
      <xdr:row>12</xdr:row>
      <xdr:rowOff>152400</xdr:rowOff>
    </xdr:to>
    <xdr:grpSp>
      <xdr:nvGrpSpPr>
        <xdr:cNvPr id="50221" name="Group 2"/>
        <xdr:cNvGrpSpPr>
          <a:grpSpLocks/>
        </xdr:cNvGrpSpPr>
      </xdr:nvGrpSpPr>
      <xdr:grpSpPr bwMode="auto">
        <a:xfrm>
          <a:off x="8122444" y="2376488"/>
          <a:ext cx="464344" cy="288131"/>
          <a:chOff x="863" y="870"/>
          <a:chExt cx="49" cy="30"/>
        </a:xfrm>
      </xdr:grpSpPr>
      <xdr:grpSp>
        <xdr:nvGrpSpPr>
          <xdr:cNvPr id="50245" name="Group 3"/>
          <xdr:cNvGrpSpPr>
            <a:grpSpLocks/>
          </xdr:cNvGrpSpPr>
        </xdr:nvGrpSpPr>
        <xdr:grpSpPr bwMode="auto">
          <a:xfrm>
            <a:off x="866" y="870"/>
            <a:ext cx="40" cy="9"/>
            <a:chOff x="866" y="870"/>
            <a:chExt cx="40" cy="9"/>
          </a:xfrm>
        </xdr:grpSpPr>
        <xdr:sp macro="" textlink="">
          <xdr:nvSpPr>
            <xdr:cNvPr id="50247" name="Line 4"/>
            <xdr:cNvSpPr>
              <a:spLocks noChangeShapeType="1"/>
            </xdr:cNvSpPr>
          </xdr:nvSpPr>
          <xdr:spPr bwMode="auto">
            <a:xfrm>
              <a:off x="887" y="873"/>
              <a:ext cx="0" cy="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50248" name="Line 5"/>
            <xdr:cNvSpPr>
              <a:spLocks noChangeShapeType="1"/>
            </xdr:cNvSpPr>
          </xdr:nvSpPr>
          <xdr:spPr bwMode="auto">
            <a:xfrm>
              <a:off x="866" y="870"/>
              <a:ext cx="0" cy="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50249" name="Line 6"/>
            <xdr:cNvSpPr>
              <a:spLocks noChangeShapeType="1"/>
            </xdr:cNvSpPr>
          </xdr:nvSpPr>
          <xdr:spPr bwMode="auto">
            <a:xfrm>
              <a:off x="887" y="879"/>
              <a:ext cx="1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sp macro="" textlink="">
        <xdr:nvSpPr>
          <xdr:cNvPr id="50183" name="Text Box 7"/>
          <xdr:cNvSpPr txBox="1">
            <a:spLocks noChangeArrowheads="1"/>
          </xdr:cNvSpPr>
        </xdr:nvSpPr>
        <xdr:spPr bwMode="auto">
          <a:xfrm>
            <a:off x="863" y="876"/>
            <a:ext cx="49" cy="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US" sz="1200" b="0" i="0" u="none" strike="noStrike" baseline="0">
                <a:solidFill>
                  <a:srgbClr val="000000"/>
                </a:solidFill>
                <a:latin typeface="Calibri"/>
                <a:cs typeface="Calibri"/>
              </a:rPr>
              <a:t> microns um</a:t>
            </a:r>
            <a:endParaRPr lang="en-US"/>
          </a:p>
        </xdr:txBody>
      </xdr:sp>
    </xdr:grpSp>
    <xdr:clientData/>
  </xdr:twoCellAnchor>
  <xdr:twoCellAnchor>
    <xdr:from>
      <xdr:col>14</xdr:col>
      <xdr:colOff>457200</xdr:colOff>
      <xdr:row>11</xdr:row>
      <xdr:rowOff>152400</xdr:rowOff>
    </xdr:from>
    <xdr:to>
      <xdr:col>15</xdr:col>
      <xdr:colOff>28575</xdr:colOff>
      <xdr:row>11</xdr:row>
      <xdr:rowOff>152400</xdr:rowOff>
    </xdr:to>
    <xdr:sp macro="" textlink="">
      <xdr:nvSpPr>
        <xdr:cNvPr id="50222" name="Line 8"/>
        <xdr:cNvSpPr>
          <a:spLocks noChangeShapeType="1"/>
        </xdr:cNvSpPr>
      </xdr:nvSpPr>
      <xdr:spPr bwMode="auto">
        <a:xfrm>
          <a:off x="8153400" y="2447925"/>
          <a:ext cx="1809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228600</xdr:colOff>
      <xdr:row>11</xdr:row>
      <xdr:rowOff>66675</xdr:rowOff>
    </xdr:from>
    <xdr:to>
      <xdr:col>15</xdr:col>
      <xdr:colOff>228600</xdr:colOff>
      <xdr:row>11</xdr:row>
      <xdr:rowOff>152400</xdr:rowOff>
    </xdr:to>
    <xdr:sp macro="" textlink="">
      <xdr:nvSpPr>
        <xdr:cNvPr id="50223" name="Line 9"/>
        <xdr:cNvSpPr>
          <a:spLocks noChangeShapeType="1"/>
        </xdr:cNvSpPr>
      </xdr:nvSpPr>
      <xdr:spPr bwMode="auto">
        <a:xfrm>
          <a:off x="8534400" y="2362200"/>
          <a:ext cx="0" cy="857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546101</xdr:colOff>
      <xdr:row>20</xdr:row>
      <xdr:rowOff>28574</xdr:rowOff>
    </xdr:from>
    <xdr:to>
      <xdr:col>16</xdr:col>
      <xdr:colOff>571501</xdr:colOff>
      <xdr:row>22</xdr:row>
      <xdr:rowOff>152399</xdr:rowOff>
    </xdr:to>
    <xdr:sp macro="" textlink="">
      <xdr:nvSpPr>
        <xdr:cNvPr id="50224" name="Line 12"/>
        <xdr:cNvSpPr>
          <a:spLocks noChangeShapeType="1"/>
        </xdr:cNvSpPr>
      </xdr:nvSpPr>
      <xdr:spPr bwMode="auto">
        <a:xfrm flipH="1">
          <a:off x="9486901" y="4079874"/>
          <a:ext cx="25400" cy="504825"/>
        </a:xfrm>
        <a:prstGeom prst="line">
          <a:avLst/>
        </a:prstGeom>
        <a:noFill/>
        <a:ln w="9525">
          <a:solidFill>
            <a:srgbClr xmlns:mc="http://schemas.openxmlformats.org/markup-compatibility/2006" xmlns:a14="http://schemas.microsoft.com/office/drawing/2010/main" val="FFFFFF" mc:Ignorable="a14" a14:legacySpreadsheetColorIndex="9"/>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xdr:col>
      <xdr:colOff>520700</xdr:colOff>
      <xdr:row>19</xdr:row>
      <xdr:rowOff>174624</xdr:rowOff>
    </xdr:from>
    <xdr:to>
      <xdr:col>13</xdr:col>
      <xdr:colOff>381000</xdr:colOff>
      <xdr:row>21</xdr:row>
      <xdr:rowOff>101599</xdr:rowOff>
    </xdr:to>
    <xdr:sp macro="" textlink="">
      <xdr:nvSpPr>
        <xdr:cNvPr id="50225" name="Line 13"/>
        <xdr:cNvSpPr>
          <a:spLocks noChangeShapeType="1"/>
        </xdr:cNvSpPr>
      </xdr:nvSpPr>
      <xdr:spPr bwMode="auto">
        <a:xfrm>
          <a:off x="7023100" y="4035424"/>
          <a:ext cx="469900" cy="307975"/>
        </a:xfrm>
        <a:prstGeom prst="line">
          <a:avLst/>
        </a:prstGeom>
        <a:noFill/>
        <a:ln w="9525">
          <a:solidFill>
            <a:srgbClr xmlns:mc="http://schemas.openxmlformats.org/markup-compatibility/2006" xmlns:a14="http://schemas.microsoft.com/office/drawing/2010/main" val="FFFFFF" mc:Ignorable="a14" a14:legacySpreadsheetColorIndex="9"/>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xdr:col>
      <xdr:colOff>304801</xdr:colOff>
      <xdr:row>36</xdr:row>
      <xdr:rowOff>85724</xdr:rowOff>
    </xdr:from>
    <xdr:to>
      <xdr:col>12</xdr:col>
      <xdr:colOff>571501</xdr:colOff>
      <xdr:row>39</xdr:row>
      <xdr:rowOff>114299</xdr:rowOff>
    </xdr:to>
    <xdr:sp macro="" textlink="">
      <xdr:nvSpPr>
        <xdr:cNvPr id="50226" name="Line 15"/>
        <xdr:cNvSpPr>
          <a:spLocks noChangeShapeType="1"/>
        </xdr:cNvSpPr>
      </xdr:nvSpPr>
      <xdr:spPr bwMode="auto">
        <a:xfrm flipH="1">
          <a:off x="6807201" y="7210424"/>
          <a:ext cx="266700" cy="600075"/>
        </a:xfrm>
        <a:prstGeom prst="line">
          <a:avLst/>
        </a:prstGeom>
        <a:noFill/>
        <a:ln w="9525">
          <a:solidFill>
            <a:srgbClr xmlns:mc="http://schemas.openxmlformats.org/markup-compatibility/2006" xmlns:a14="http://schemas.microsoft.com/office/drawing/2010/main" val="FFFFFF" mc:Ignorable="a14" a14:legacySpreadsheetColorIndex="9"/>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23812</xdr:colOff>
      <xdr:row>37</xdr:row>
      <xdr:rowOff>11906</xdr:rowOff>
    </xdr:from>
    <xdr:to>
      <xdr:col>16</xdr:col>
      <xdr:colOff>536573</xdr:colOff>
      <xdr:row>37</xdr:row>
      <xdr:rowOff>98423</xdr:rowOff>
    </xdr:to>
    <xdr:sp macro="" textlink="">
      <xdr:nvSpPr>
        <xdr:cNvPr id="50228" name="Line 18"/>
        <xdr:cNvSpPr>
          <a:spLocks noChangeShapeType="1"/>
        </xdr:cNvSpPr>
      </xdr:nvSpPr>
      <xdr:spPr bwMode="auto">
        <a:xfrm flipH="1" flipV="1">
          <a:off x="8941593" y="7310437"/>
          <a:ext cx="512761" cy="86517"/>
        </a:xfrm>
        <a:prstGeom prst="line">
          <a:avLst/>
        </a:prstGeom>
        <a:noFill/>
        <a:ln w="9525">
          <a:solidFill>
            <a:srgbClr xmlns:mc="http://schemas.openxmlformats.org/markup-compatibility/2006" xmlns:a14="http://schemas.microsoft.com/office/drawing/2010/main" val="FFFFFF" mc:Ignorable="a14" a14:legacySpreadsheetColorIndex="9"/>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440531</xdr:colOff>
      <xdr:row>17</xdr:row>
      <xdr:rowOff>25399</xdr:rowOff>
    </xdr:from>
    <xdr:to>
      <xdr:col>20</xdr:col>
      <xdr:colOff>25401</xdr:colOff>
      <xdr:row>18</xdr:row>
      <xdr:rowOff>35718</xdr:rowOff>
    </xdr:to>
    <xdr:sp macro="" textlink="">
      <xdr:nvSpPr>
        <xdr:cNvPr id="50195" name="Text Box 19"/>
        <xdr:cNvSpPr txBox="1">
          <a:spLocks noChangeArrowheads="1"/>
        </xdr:cNvSpPr>
      </xdr:nvSpPr>
      <xdr:spPr bwMode="auto">
        <a:xfrm>
          <a:off x="11179969" y="3490118"/>
          <a:ext cx="192088" cy="20081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100" b="0" i="0" u="none" strike="noStrike" baseline="0">
              <a:solidFill>
                <a:srgbClr val="000000"/>
              </a:solidFill>
              <a:latin typeface="Calibri"/>
              <a:cs typeface="Calibri"/>
            </a:rPr>
            <a:t> P</a:t>
          </a:r>
          <a:endParaRPr lang="en-US"/>
        </a:p>
      </xdr:txBody>
    </xdr:sp>
    <xdr:clientData/>
  </xdr:twoCellAnchor>
  <xdr:twoCellAnchor>
    <xdr:from>
      <xdr:col>11</xdr:col>
      <xdr:colOff>434181</xdr:colOff>
      <xdr:row>14</xdr:row>
      <xdr:rowOff>65087</xdr:rowOff>
    </xdr:from>
    <xdr:to>
      <xdr:col>12</xdr:col>
      <xdr:colOff>36513</xdr:colOff>
      <xdr:row>15</xdr:row>
      <xdr:rowOff>55562</xdr:rowOff>
    </xdr:to>
    <xdr:sp macro="" textlink="">
      <xdr:nvSpPr>
        <xdr:cNvPr id="50197" name="Text Box 21"/>
        <xdr:cNvSpPr txBox="1">
          <a:spLocks noChangeArrowheads="1"/>
        </xdr:cNvSpPr>
      </xdr:nvSpPr>
      <xdr:spPr bwMode="auto">
        <a:xfrm>
          <a:off x="6315869" y="2958306"/>
          <a:ext cx="209550"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100" b="0" i="0" u="none" strike="noStrike" baseline="0">
              <a:solidFill>
                <a:srgbClr val="000000"/>
              </a:solidFill>
              <a:latin typeface="Calibri"/>
              <a:cs typeface="Calibri"/>
            </a:rPr>
            <a:t> P</a:t>
          </a:r>
          <a:endParaRPr lang="en-US"/>
        </a:p>
      </xdr:txBody>
    </xdr:sp>
    <xdr:clientData/>
  </xdr:twoCellAnchor>
  <xdr:twoCellAnchor>
    <xdr:from>
      <xdr:col>13</xdr:col>
      <xdr:colOff>523080</xdr:colOff>
      <xdr:row>33</xdr:row>
      <xdr:rowOff>80963</xdr:rowOff>
    </xdr:from>
    <xdr:to>
      <xdr:col>14</xdr:col>
      <xdr:colOff>178594</xdr:colOff>
      <xdr:row>34</xdr:row>
      <xdr:rowOff>107157</xdr:rowOff>
    </xdr:to>
    <xdr:sp macro="" textlink="">
      <xdr:nvSpPr>
        <xdr:cNvPr id="50199" name="Text Box 23"/>
        <xdr:cNvSpPr txBox="1">
          <a:spLocks noChangeArrowheads="1"/>
        </xdr:cNvSpPr>
      </xdr:nvSpPr>
      <xdr:spPr bwMode="auto">
        <a:xfrm>
          <a:off x="7619205" y="6617494"/>
          <a:ext cx="262733" cy="216694"/>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100" b="0" i="0" u="none" strike="noStrike" baseline="0">
              <a:solidFill>
                <a:srgbClr val="000000"/>
              </a:solidFill>
              <a:latin typeface="Calibri"/>
              <a:cs typeface="Calibri"/>
            </a:rPr>
            <a:t> Qz</a:t>
          </a:r>
          <a:endParaRPr lang="en-US"/>
        </a:p>
      </xdr:txBody>
    </xdr:sp>
    <xdr:clientData/>
  </xdr:twoCellAnchor>
  <mc:AlternateContent xmlns:mc="http://schemas.openxmlformats.org/markup-compatibility/2006">
    <mc:Choice xmlns:a14="http://schemas.microsoft.com/office/drawing/2010/main" Requires="a14">
      <xdr:twoCellAnchor>
        <xdr:from>
          <xdr:col>20</xdr:col>
          <xdr:colOff>457200</xdr:colOff>
          <xdr:row>14</xdr:row>
          <xdr:rowOff>47625</xdr:rowOff>
        </xdr:from>
        <xdr:to>
          <xdr:col>22</xdr:col>
          <xdr:colOff>114300</xdr:colOff>
          <xdr:row>15</xdr:row>
          <xdr:rowOff>76200</xdr:rowOff>
        </xdr:to>
        <xdr:sp macro="" textlink="">
          <xdr:nvSpPr>
            <xdr:cNvPr id="50200" name="Button 24" hidden="1">
              <a:extLst>
                <a:ext uri="{63B3BB69-23CF-44E3-9099-C40C66FF867C}">
                  <a14:compatExt spid="_x0000_s50200"/>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1" i="0" u="none" strike="noStrike" baseline="0">
                  <a:solidFill>
                    <a:srgbClr val="000000"/>
                  </a:solidFill>
                  <a:latin typeface="Arial"/>
                  <a:cs typeface="Arial"/>
                </a:rPr>
                <a:t>RUN macro</a:t>
              </a:r>
            </a:p>
          </xdr:txBody>
        </xdr:sp>
        <xdr:clientData fPrintsWithSheet="0"/>
      </xdr:twoCellAnchor>
    </mc:Choice>
    <mc:Fallback/>
  </mc:AlternateContent>
  <xdr:twoCellAnchor>
    <xdr:from>
      <xdr:col>11</xdr:col>
      <xdr:colOff>66675</xdr:colOff>
      <xdr:row>12</xdr:row>
      <xdr:rowOff>85725</xdr:rowOff>
    </xdr:from>
    <xdr:to>
      <xdr:col>11</xdr:col>
      <xdr:colOff>266700</xdr:colOff>
      <xdr:row>13</xdr:row>
      <xdr:rowOff>180975</xdr:rowOff>
    </xdr:to>
    <xdr:sp macro="" textlink="">
      <xdr:nvSpPr>
        <xdr:cNvPr id="50201" name="Text Box 25"/>
        <xdr:cNvSpPr txBox="1">
          <a:spLocks noChangeArrowheads="1"/>
        </xdr:cNvSpPr>
      </xdr:nvSpPr>
      <xdr:spPr bwMode="auto">
        <a:xfrm>
          <a:off x="5934075" y="2581275"/>
          <a:ext cx="200025" cy="2857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6576" rIns="0" bIns="0" anchor="t" upright="1"/>
        <a:lstStyle/>
        <a:p>
          <a:pPr algn="l" rtl="0">
            <a:defRPr sz="1000"/>
          </a:pPr>
          <a:r>
            <a:rPr lang="en-US" sz="1600" b="1" i="0" u="none" strike="noStrike" baseline="0">
              <a:solidFill>
                <a:srgbClr val="000000"/>
              </a:solidFill>
              <a:latin typeface="Calibri"/>
              <a:cs typeface="Calibri"/>
            </a:rPr>
            <a:t>A</a:t>
          </a:r>
          <a:endParaRPr lang="en-US"/>
        </a:p>
      </xdr:txBody>
    </xdr:sp>
    <xdr:clientData/>
  </xdr:twoCellAnchor>
  <xdr:twoCellAnchor>
    <xdr:from>
      <xdr:col>11</xdr:col>
      <xdr:colOff>104775</xdr:colOff>
      <xdr:row>29</xdr:row>
      <xdr:rowOff>114300</xdr:rowOff>
    </xdr:from>
    <xdr:to>
      <xdr:col>11</xdr:col>
      <xdr:colOff>304800</xdr:colOff>
      <xdr:row>31</xdr:row>
      <xdr:rowOff>19050</xdr:rowOff>
    </xdr:to>
    <xdr:sp macro="" textlink="">
      <xdr:nvSpPr>
        <xdr:cNvPr id="50202" name="Text Box 26"/>
        <xdr:cNvSpPr txBox="1">
          <a:spLocks noChangeArrowheads="1"/>
        </xdr:cNvSpPr>
      </xdr:nvSpPr>
      <xdr:spPr bwMode="auto">
        <a:xfrm>
          <a:off x="5972175" y="5848350"/>
          <a:ext cx="200025" cy="2857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6576" rIns="0" bIns="0" anchor="t" upright="1"/>
        <a:lstStyle/>
        <a:p>
          <a:pPr algn="l" rtl="0">
            <a:defRPr sz="1000"/>
          </a:pPr>
          <a:r>
            <a:rPr lang="en-US" sz="1600" b="1" i="0" u="none" strike="noStrike" baseline="0">
              <a:solidFill>
                <a:srgbClr val="000000"/>
              </a:solidFill>
              <a:latin typeface="Calibri"/>
              <a:cs typeface="Calibri"/>
            </a:rPr>
            <a:t>C</a:t>
          </a:r>
          <a:endParaRPr lang="en-US"/>
        </a:p>
      </xdr:txBody>
    </xdr:sp>
    <xdr:clientData/>
  </xdr:twoCellAnchor>
  <xdr:twoCellAnchor>
    <xdr:from>
      <xdr:col>15</xdr:col>
      <xdr:colOff>85725</xdr:colOff>
      <xdr:row>29</xdr:row>
      <xdr:rowOff>85725</xdr:rowOff>
    </xdr:from>
    <xdr:to>
      <xdr:col>15</xdr:col>
      <xdr:colOff>285750</xdr:colOff>
      <xdr:row>30</xdr:row>
      <xdr:rowOff>180975</xdr:rowOff>
    </xdr:to>
    <xdr:sp macro="" textlink="">
      <xdr:nvSpPr>
        <xdr:cNvPr id="50203" name="Text Box 27"/>
        <xdr:cNvSpPr txBox="1">
          <a:spLocks noChangeArrowheads="1"/>
        </xdr:cNvSpPr>
      </xdr:nvSpPr>
      <xdr:spPr bwMode="auto">
        <a:xfrm>
          <a:off x="8391525" y="5819775"/>
          <a:ext cx="200025" cy="2857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6576" rIns="0" bIns="0" anchor="t" upright="1"/>
        <a:lstStyle/>
        <a:p>
          <a:pPr algn="l" rtl="0">
            <a:defRPr sz="1000"/>
          </a:pPr>
          <a:r>
            <a:rPr lang="en-US" sz="1600" b="1" i="0" u="none" strike="noStrike" baseline="0">
              <a:solidFill>
                <a:srgbClr val="000000"/>
              </a:solidFill>
              <a:latin typeface="Calibri"/>
              <a:cs typeface="Calibri"/>
            </a:rPr>
            <a:t>D</a:t>
          </a:r>
          <a:endParaRPr lang="en-US"/>
        </a:p>
      </xdr:txBody>
    </xdr:sp>
    <xdr:clientData/>
  </xdr:twoCellAnchor>
  <xdr:twoCellAnchor>
    <xdr:from>
      <xdr:col>15</xdr:col>
      <xdr:colOff>85725</xdr:colOff>
      <xdr:row>12</xdr:row>
      <xdr:rowOff>104775</xdr:rowOff>
    </xdr:from>
    <xdr:to>
      <xdr:col>15</xdr:col>
      <xdr:colOff>285750</xdr:colOff>
      <xdr:row>14</xdr:row>
      <xdr:rowOff>9525</xdr:rowOff>
    </xdr:to>
    <xdr:sp macro="" textlink="">
      <xdr:nvSpPr>
        <xdr:cNvPr id="50204" name="Text Box 28"/>
        <xdr:cNvSpPr txBox="1">
          <a:spLocks noChangeArrowheads="1"/>
        </xdr:cNvSpPr>
      </xdr:nvSpPr>
      <xdr:spPr bwMode="auto">
        <a:xfrm>
          <a:off x="8391525" y="2600325"/>
          <a:ext cx="200025" cy="2857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6576" rIns="0" bIns="0" anchor="t" upright="1"/>
        <a:lstStyle/>
        <a:p>
          <a:pPr algn="l" rtl="0">
            <a:defRPr sz="1000"/>
          </a:pPr>
          <a:r>
            <a:rPr lang="en-US" sz="1600" b="1" i="0" u="none" strike="noStrike" baseline="0">
              <a:solidFill>
                <a:srgbClr val="000000"/>
              </a:solidFill>
              <a:latin typeface="Calibri"/>
              <a:cs typeface="Calibri"/>
            </a:rPr>
            <a:t>B</a:t>
          </a:r>
          <a:endParaRPr lang="en-US"/>
        </a:p>
      </xdr:txBody>
    </xdr:sp>
    <xdr:clientData/>
  </xdr:twoCellAnchor>
  <xdr:twoCellAnchor>
    <xdr:from>
      <xdr:col>0</xdr:col>
      <xdr:colOff>9525</xdr:colOff>
      <xdr:row>39</xdr:row>
      <xdr:rowOff>180975</xdr:rowOff>
    </xdr:from>
    <xdr:to>
      <xdr:col>10</xdr:col>
      <xdr:colOff>600075</xdr:colOff>
      <xdr:row>45</xdr:row>
      <xdr:rowOff>66675</xdr:rowOff>
    </xdr:to>
    <xdr:sp macro="" textlink="">
      <xdr:nvSpPr>
        <xdr:cNvPr id="50205" name="Text Box 29"/>
        <xdr:cNvSpPr txBox="1">
          <a:spLocks noChangeArrowheads="1"/>
        </xdr:cNvSpPr>
      </xdr:nvSpPr>
      <xdr:spPr bwMode="auto">
        <a:xfrm>
          <a:off x="9525" y="7839075"/>
          <a:ext cx="5848350" cy="10287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7432" rIns="0" bIns="0" anchor="t" upright="1"/>
        <a:lstStyle/>
        <a:p>
          <a:pPr algn="l" rtl="0">
            <a:defRPr sz="1000"/>
          </a:pPr>
          <a:r>
            <a:rPr lang="en-US" sz="1200" b="1" i="0" u="none" strike="noStrike" baseline="0">
              <a:solidFill>
                <a:srgbClr val="000000"/>
              </a:solidFill>
              <a:latin typeface="Arial"/>
              <a:cs typeface="Arial"/>
            </a:rPr>
            <a:t>Photo Captions</a:t>
          </a:r>
          <a:r>
            <a:rPr lang="en-US" sz="1200" b="0" i="0" u="none" strike="noStrike" baseline="0">
              <a:solidFill>
                <a:srgbClr val="000000"/>
              </a:solidFill>
              <a:latin typeface="Arial"/>
              <a:cs typeface="Arial"/>
            </a:rPr>
            <a:t>:</a:t>
          </a:r>
        </a:p>
        <a:p>
          <a:pPr algn="l" rtl="0">
            <a:defRPr sz="1000"/>
          </a:pPr>
          <a:r>
            <a:rPr lang="en-US" sz="1200" b="0" i="0" u="none" strike="noStrike" baseline="0">
              <a:solidFill>
                <a:srgbClr val="000000"/>
              </a:solidFill>
              <a:latin typeface="Arial"/>
              <a:cs typeface="Arial"/>
            </a:rPr>
            <a:t>(A) Primary kerogen (Kgn) having mean Ro,ran of 1.12%.</a:t>
          </a:r>
        </a:p>
        <a:p>
          <a:pPr algn="l" rtl="0">
            <a:defRPr sz="1000"/>
          </a:pPr>
          <a:r>
            <a:rPr lang="en-US" sz="1200" b="0" i="0" u="none" strike="noStrike" baseline="0">
              <a:solidFill>
                <a:srgbClr val="000000"/>
              </a:solidFill>
              <a:latin typeface="Arial"/>
              <a:cs typeface="Arial"/>
            </a:rPr>
            <a:t>(B) Similar to (A). The mean Ro,ran is 1.13%.</a:t>
          </a:r>
        </a:p>
        <a:p>
          <a:pPr algn="l" rtl="0">
            <a:defRPr sz="1000"/>
          </a:pPr>
          <a:r>
            <a:rPr lang="en-US" sz="1200" b="0" i="0" u="none" strike="noStrike" baseline="0">
              <a:solidFill>
                <a:srgbClr val="000000"/>
              </a:solidFill>
              <a:latin typeface="Arial"/>
              <a:cs typeface="Arial"/>
            </a:rPr>
            <a:t>(C) A small kerogen (Kgn) grain having Ro,ran of 1.169%. </a:t>
          </a:r>
        </a:p>
        <a:p>
          <a:pPr algn="l" rtl="0">
            <a:defRPr sz="1000"/>
          </a:pPr>
          <a:r>
            <a:rPr lang="en-US" sz="1200" b="0" i="0" u="none" strike="noStrike" baseline="0">
              <a:solidFill>
                <a:srgbClr val="000000"/>
              </a:solidFill>
              <a:latin typeface="Arial"/>
              <a:cs typeface="Arial"/>
            </a:rPr>
            <a:t>(D) Brown-colored bitumen staining (Bit Stng) in siliceous matrix.</a:t>
          </a:r>
          <a:endParaRPr lang="en-US"/>
        </a:p>
      </xdr:txBody>
    </xdr:sp>
    <xdr:clientData/>
  </xdr:twoCellAnchor>
  <xdr:twoCellAnchor>
    <xdr:from>
      <xdr:col>0</xdr:col>
      <xdr:colOff>9525</xdr:colOff>
      <xdr:row>32</xdr:row>
      <xdr:rowOff>0</xdr:rowOff>
    </xdr:from>
    <xdr:to>
      <xdr:col>10</xdr:col>
      <xdr:colOff>600075</xdr:colOff>
      <xdr:row>39</xdr:row>
      <xdr:rowOff>180975</xdr:rowOff>
    </xdr:to>
    <xdr:sp macro="" textlink="">
      <xdr:nvSpPr>
        <xdr:cNvPr id="50206" name="Text Box 30"/>
        <xdr:cNvSpPr txBox="1">
          <a:spLocks noChangeArrowheads="1"/>
        </xdr:cNvSpPr>
      </xdr:nvSpPr>
      <xdr:spPr bwMode="auto">
        <a:xfrm>
          <a:off x="9525" y="6305550"/>
          <a:ext cx="5848350" cy="15335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7432" rIns="0" bIns="0" anchor="t" upright="1"/>
        <a:lstStyle/>
        <a:p>
          <a:pPr algn="l" rtl="0">
            <a:defRPr sz="1000"/>
          </a:pPr>
          <a:r>
            <a:rPr lang="en-US" sz="1200" b="1" i="0" u="none" strike="noStrike" baseline="0">
              <a:solidFill>
                <a:srgbClr val="000000"/>
              </a:solidFill>
              <a:latin typeface="Arial"/>
              <a:cs typeface="Arial"/>
            </a:rPr>
            <a:t>General Description</a:t>
          </a:r>
          <a:r>
            <a:rPr lang="en-US" sz="1200" b="0" i="0" u="none" strike="noStrike" baseline="0">
              <a:solidFill>
                <a:srgbClr val="000000"/>
              </a:solidFill>
              <a:latin typeface="Arial"/>
              <a:cs typeface="Arial"/>
            </a:rPr>
            <a:t>: </a:t>
          </a:r>
          <a:r>
            <a:rPr lang="en-US" sz="1100" b="0" i="0" u="none" strike="noStrike" baseline="0">
              <a:solidFill>
                <a:srgbClr val="000000"/>
              </a:solidFill>
              <a:latin typeface="Arial"/>
              <a:cs typeface="Arial"/>
            </a:rPr>
            <a:t>Organic matter content is low and consists of primary kerogen (vitrinitic) along with bitumen staining. The mean Ro,ran is 1.15%, which indicates that the organic matter is thermally mature and placed in the upper stage of the oil generation zone. (1.0-1.3%VRo). The matrix is mostly argillaceous and partly siliceous.  Pyrite framboids are common. </a:t>
          </a:r>
          <a:endParaRPr lang="en-US" sz="1100"/>
        </a:p>
      </xdr:txBody>
    </xdr:sp>
    <xdr:clientData/>
  </xdr:twoCellAnchor>
  <xdr:twoCellAnchor>
    <xdr:from>
      <xdr:col>0</xdr:col>
      <xdr:colOff>9525</xdr:colOff>
      <xdr:row>12</xdr:row>
      <xdr:rowOff>0</xdr:rowOff>
    </xdr:from>
    <xdr:to>
      <xdr:col>10</xdr:col>
      <xdr:colOff>600075</xdr:colOff>
      <xdr:row>32</xdr:row>
      <xdr:rowOff>0</xdr:rowOff>
    </xdr:to>
    <xdr:graphicFrame macro="">
      <xdr:nvGraphicFramePr>
        <xdr:cNvPr id="50240"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419100</xdr:colOff>
      <xdr:row>36</xdr:row>
      <xdr:rowOff>85725</xdr:rowOff>
    </xdr:from>
    <xdr:to>
      <xdr:col>17</xdr:col>
      <xdr:colOff>152400</xdr:colOff>
      <xdr:row>38</xdr:row>
      <xdr:rowOff>101600</xdr:rowOff>
    </xdr:to>
    <xdr:sp macro="" textlink="">
      <xdr:nvSpPr>
        <xdr:cNvPr id="50216" name="Text Box 40"/>
        <xdr:cNvSpPr txBox="1">
          <a:spLocks noChangeArrowheads="1"/>
        </xdr:cNvSpPr>
      </xdr:nvSpPr>
      <xdr:spPr bwMode="auto">
        <a:xfrm>
          <a:off x="9359900" y="7210425"/>
          <a:ext cx="342900" cy="3968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100" b="0" i="0" u="none" strike="noStrike" baseline="0">
              <a:solidFill>
                <a:srgbClr val="000000"/>
              </a:solidFill>
              <a:latin typeface="Calibri"/>
              <a:cs typeface="Calibri"/>
            </a:rPr>
            <a:t>Bit Stng</a:t>
          </a:r>
          <a:endParaRPr lang="en-US"/>
        </a:p>
      </xdr:txBody>
    </xdr:sp>
    <xdr:clientData/>
  </xdr:twoCellAnchor>
  <xdr:twoCellAnchor>
    <xdr:from>
      <xdr:col>12</xdr:col>
      <xdr:colOff>374650</xdr:colOff>
      <xdr:row>19</xdr:row>
      <xdr:rowOff>82550</xdr:rowOff>
    </xdr:from>
    <xdr:to>
      <xdr:col>13</xdr:col>
      <xdr:colOff>60325</xdr:colOff>
      <xdr:row>20</xdr:row>
      <xdr:rowOff>168275</xdr:rowOff>
    </xdr:to>
    <xdr:sp macro="" textlink="">
      <xdr:nvSpPr>
        <xdr:cNvPr id="50217" name="Text Box 41"/>
        <xdr:cNvSpPr txBox="1">
          <a:spLocks noChangeArrowheads="1"/>
        </xdr:cNvSpPr>
      </xdr:nvSpPr>
      <xdr:spPr bwMode="auto">
        <a:xfrm>
          <a:off x="6877050" y="3943350"/>
          <a:ext cx="295275" cy="2762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100" b="0" i="0" u="none" strike="noStrike" baseline="0">
              <a:solidFill>
                <a:srgbClr val="000000"/>
              </a:solidFill>
              <a:latin typeface="Calibri"/>
              <a:cs typeface="Calibri"/>
            </a:rPr>
            <a:t>Kgn</a:t>
          </a:r>
          <a:endParaRPr lang="en-US"/>
        </a:p>
      </xdr:txBody>
    </xdr:sp>
    <xdr:clientData/>
  </xdr:twoCellAnchor>
  <xdr:twoCellAnchor>
    <xdr:from>
      <xdr:col>16</xdr:col>
      <xdr:colOff>409575</xdr:colOff>
      <xdr:row>19</xdr:row>
      <xdr:rowOff>92075</xdr:rowOff>
    </xdr:from>
    <xdr:to>
      <xdr:col>17</xdr:col>
      <xdr:colOff>95250</xdr:colOff>
      <xdr:row>20</xdr:row>
      <xdr:rowOff>177800</xdr:rowOff>
    </xdr:to>
    <xdr:sp macro="" textlink="">
      <xdr:nvSpPr>
        <xdr:cNvPr id="50218" name="Text Box 42"/>
        <xdr:cNvSpPr txBox="1">
          <a:spLocks noChangeArrowheads="1"/>
        </xdr:cNvSpPr>
      </xdr:nvSpPr>
      <xdr:spPr bwMode="auto">
        <a:xfrm>
          <a:off x="9350375" y="3952875"/>
          <a:ext cx="295275" cy="2762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100" b="0" i="0" u="none" strike="noStrike" baseline="0">
              <a:solidFill>
                <a:srgbClr val="000000"/>
              </a:solidFill>
              <a:latin typeface="Calibri"/>
              <a:cs typeface="Calibri"/>
            </a:rPr>
            <a:t>Kgn</a:t>
          </a:r>
          <a:endParaRPr lang="en-US"/>
        </a:p>
      </xdr:txBody>
    </xdr:sp>
    <xdr:clientData/>
  </xdr:twoCellAnchor>
  <xdr:twoCellAnchor>
    <xdr:from>
      <xdr:col>12</xdr:col>
      <xdr:colOff>396875</xdr:colOff>
      <xdr:row>36</xdr:row>
      <xdr:rowOff>88900</xdr:rowOff>
    </xdr:from>
    <xdr:to>
      <xdr:col>13</xdr:col>
      <xdr:colOff>82550</xdr:colOff>
      <xdr:row>37</xdr:row>
      <xdr:rowOff>174625</xdr:rowOff>
    </xdr:to>
    <xdr:sp macro="" textlink="">
      <xdr:nvSpPr>
        <xdr:cNvPr id="50219" name="Text Box 43"/>
        <xdr:cNvSpPr txBox="1">
          <a:spLocks noChangeArrowheads="1"/>
        </xdr:cNvSpPr>
      </xdr:nvSpPr>
      <xdr:spPr bwMode="auto">
        <a:xfrm>
          <a:off x="6899275" y="7213600"/>
          <a:ext cx="295275" cy="2762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100" b="0" i="0" u="none" strike="noStrike" baseline="0">
              <a:solidFill>
                <a:srgbClr val="000000"/>
              </a:solidFill>
              <a:latin typeface="Calibri"/>
              <a:cs typeface="Calibri"/>
            </a:rPr>
            <a:t>Kgn</a:t>
          </a:r>
          <a:endParaRPr lang="en-US"/>
        </a:p>
      </xdr:txBody>
    </xdr:sp>
    <xdr:clientData/>
  </xdr:twoCellAnchor>
  <mc:AlternateContent xmlns:mc="http://schemas.openxmlformats.org/markup-compatibility/2006">
    <mc:Choice xmlns:a14="http://schemas.microsoft.com/office/drawing/2010/main" Requires="a14">
      <xdr:twoCellAnchor>
        <xdr:from>
          <xdr:col>20</xdr:col>
          <xdr:colOff>428625</xdr:colOff>
          <xdr:row>10</xdr:row>
          <xdr:rowOff>0</xdr:rowOff>
        </xdr:from>
        <xdr:to>
          <xdr:col>22</xdr:col>
          <xdr:colOff>85725</xdr:colOff>
          <xdr:row>11</xdr:row>
          <xdr:rowOff>104775</xdr:rowOff>
        </xdr:to>
        <xdr:sp macro="" textlink="">
          <xdr:nvSpPr>
            <xdr:cNvPr id="2" name="Button 27" hidden="1">
              <a:extLst>
                <a:ext uri="{63B3BB69-23CF-44E3-9099-C40C66FF867C}">
                  <a14:compatExt spid="_x0000_s50203"/>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200" b="1" i="0" u="none" strike="noStrike" baseline="0">
                  <a:solidFill>
                    <a:srgbClr val="000000"/>
                  </a:solidFill>
                  <a:latin typeface="Calibri"/>
                  <a:cs typeface="Calibri"/>
                </a:rPr>
                <a:t>Macro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533400</xdr:colOff>
          <xdr:row>12</xdr:row>
          <xdr:rowOff>9525</xdr:rowOff>
        </xdr:from>
        <xdr:to>
          <xdr:col>21</xdr:col>
          <xdr:colOff>571500</xdr:colOff>
          <xdr:row>13</xdr:row>
          <xdr:rowOff>76200</xdr:rowOff>
        </xdr:to>
        <xdr:sp macro="" textlink="">
          <xdr:nvSpPr>
            <xdr:cNvPr id="3" name="Button 28" hidden="1">
              <a:extLst>
                <a:ext uri="{63B3BB69-23CF-44E3-9099-C40C66FF867C}">
                  <a14:compatExt spid="_x0000_s50204"/>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Macro 3</a:t>
              </a:r>
            </a:p>
          </xdr:txBody>
        </xdr:sp>
        <xdr:clientData fPrintsWithSheet="0"/>
      </xdr:twoCellAnchor>
    </mc:Choice>
    <mc:Fallback/>
  </mc:AlternateContent>
  <xdr:twoCellAnchor>
    <xdr:from>
      <xdr:col>12</xdr:col>
      <xdr:colOff>558800</xdr:colOff>
      <xdr:row>20</xdr:row>
      <xdr:rowOff>187324</xdr:rowOff>
    </xdr:from>
    <xdr:to>
      <xdr:col>13</xdr:col>
      <xdr:colOff>101600</xdr:colOff>
      <xdr:row>24</xdr:row>
      <xdr:rowOff>152400</xdr:rowOff>
    </xdr:to>
    <xdr:sp macro="" textlink="">
      <xdr:nvSpPr>
        <xdr:cNvPr id="39" name="Line 13"/>
        <xdr:cNvSpPr>
          <a:spLocks noChangeShapeType="1"/>
        </xdr:cNvSpPr>
      </xdr:nvSpPr>
      <xdr:spPr bwMode="auto">
        <a:xfrm>
          <a:off x="7061200" y="4238624"/>
          <a:ext cx="152400" cy="727076"/>
        </a:xfrm>
        <a:prstGeom prst="line">
          <a:avLst/>
        </a:prstGeom>
        <a:noFill/>
        <a:ln w="9525">
          <a:solidFill>
            <a:srgbClr xmlns:mc="http://schemas.openxmlformats.org/markup-compatibility/2006" xmlns:a14="http://schemas.microsoft.com/office/drawing/2010/main" val="FFFFFF" mc:Ignorable="a14" a14:legacySpreadsheetColorIndex="9"/>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9.bin"/><Relationship Id="rId6" Type="http://schemas.openxmlformats.org/officeDocument/2006/relationships/ctrlProp" Target="../ctrlProps/ctrlProp21.xml"/><Relationship Id="rId5" Type="http://schemas.openxmlformats.org/officeDocument/2006/relationships/ctrlProp" Target="../ctrlProps/ctrlProp20.xml"/><Relationship Id="rId4" Type="http://schemas.openxmlformats.org/officeDocument/2006/relationships/ctrlProp" Target="../ctrlProps/ctrlProp1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0.bin"/><Relationship Id="rId6" Type="http://schemas.openxmlformats.org/officeDocument/2006/relationships/ctrlProp" Target="../ctrlProps/ctrlProp24.xml"/><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1.bin"/><Relationship Id="rId6" Type="http://schemas.openxmlformats.org/officeDocument/2006/relationships/ctrlProp" Target="../ctrlProps/ctrlProp27.xml"/><Relationship Id="rId5" Type="http://schemas.openxmlformats.org/officeDocument/2006/relationships/ctrlProp" Target="../ctrlProps/ctrlProp26.xml"/><Relationship Id="rId4" Type="http://schemas.openxmlformats.org/officeDocument/2006/relationships/ctrlProp" Target="../ctrlProps/ctrlProp25.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2.bin"/><Relationship Id="rId6" Type="http://schemas.openxmlformats.org/officeDocument/2006/relationships/ctrlProp" Target="../ctrlProps/ctrlProp30.xml"/><Relationship Id="rId5" Type="http://schemas.openxmlformats.org/officeDocument/2006/relationships/ctrlProp" Target="../ctrlProps/ctrlProp29.xml"/><Relationship Id="rId4" Type="http://schemas.openxmlformats.org/officeDocument/2006/relationships/ctrlProp" Target="../ctrlProps/ctrlProp28.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ctrlProp" Target="../ctrlProps/ctrlProp9.xml"/><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7.bin"/><Relationship Id="rId6" Type="http://schemas.openxmlformats.org/officeDocument/2006/relationships/ctrlProp" Target="../ctrlProps/ctrlProp15.xml"/><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8.bin"/><Relationship Id="rId6" Type="http://schemas.openxmlformats.org/officeDocument/2006/relationships/ctrlProp" Target="../ctrlProps/ctrlProp18.xml"/><Relationship Id="rId5" Type="http://schemas.openxmlformats.org/officeDocument/2006/relationships/ctrlProp" Target="../ctrlProps/ctrlProp17.xml"/><Relationship Id="rId4" Type="http://schemas.openxmlformats.org/officeDocument/2006/relationships/ctrlProp" Target="../ctrlProps/ctrlProp1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H131"/>
  <sheetViews>
    <sheetView topLeftCell="AF1" zoomScale="75" workbookViewId="0">
      <selection activeCell="AZ8" sqref="AZ8"/>
    </sheetView>
  </sheetViews>
  <sheetFormatPr defaultRowHeight="15" x14ac:dyDescent="0.25"/>
  <cols>
    <col min="1" max="1" width="11.28515625" customWidth="1"/>
    <col min="2" max="2" width="10.42578125" customWidth="1"/>
    <col min="3" max="4" width="9.85546875" customWidth="1"/>
    <col min="5" max="5" width="10.5703125" customWidth="1"/>
    <col min="6" max="6" width="9.85546875" bestFit="1" customWidth="1"/>
    <col min="7" max="7" width="10.42578125" bestFit="1" customWidth="1"/>
    <col min="8" max="8" width="10" customWidth="1"/>
    <col min="9" max="9" width="9.5703125" customWidth="1"/>
    <col min="10" max="10" width="10.140625" customWidth="1"/>
    <col min="12" max="12" width="9.85546875" bestFit="1" customWidth="1"/>
    <col min="13" max="13" width="10.42578125" bestFit="1" customWidth="1"/>
    <col min="14" max="14" width="9.85546875" bestFit="1" customWidth="1"/>
    <col min="18" max="18" width="9.85546875" bestFit="1" customWidth="1"/>
    <col min="19" max="19" width="10.42578125" bestFit="1" customWidth="1"/>
    <col min="20" max="20" width="9.85546875" bestFit="1" customWidth="1"/>
    <col min="24" max="24" width="9.85546875" bestFit="1" customWidth="1"/>
    <col min="25" max="25" width="10.42578125" bestFit="1" customWidth="1"/>
    <col min="26" max="26" width="9.85546875" bestFit="1" customWidth="1"/>
    <col min="30" max="30" width="9.85546875" bestFit="1" customWidth="1"/>
    <col min="31" max="31" width="10.42578125" bestFit="1" customWidth="1"/>
    <col min="32" max="32" width="9.85546875" bestFit="1" customWidth="1"/>
    <col min="36" max="36" width="9.85546875" bestFit="1" customWidth="1"/>
    <col min="37" max="37" width="10.42578125" bestFit="1" customWidth="1"/>
    <col min="42" max="42" width="9.85546875" bestFit="1" customWidth="1"/>
    <col min="43" max="43" width="10.42578125" bestFit="1" customWidth="1"/>
    <col min="48" max="48" width="9.85546875" bestFit="1" customWidth="1"/>
    <col min="49" max="49" width="10.42578125" bestFit="1" customWidth="1"/>
    <col min="54" max="54" width="9.85546875" bestFit="1" customWidth="1"/>
    <col min="55" max="55" width="10.42578125" bestFit="1" customWidth="1"/>
    <col min="60" max="60" width="9.85546875" bestFit="1" customWidth="1"/>
  </cols>
  <sheetData>
    <row r="1" spans="1:60" ht="15.75" thickTop="1" x14ac:dyDescent="0.25">
      <c r="A1" s="42" t="s">
        <v>27</v>
      </c>
      <c r="B1" s="43"/>
      <c r="C1" s="43"/>
      <c r="D1" s="43"/>
      <c r="E1" s="43"/>
      <c r="F1" s="44"/>
      <c r="G1" s="42" t="s">
        <v>28</v>
      </c>
      <c r="H1" s="43"/>
      <c r="I1" s="43"/>
      <c r="J1" s="43"/>
      <c r="K1" s="43"/>
      <c r="L1" s="44"/>
      <c r="M1" s="42" t="s">
        <v>29</v>
      </c>
      <c r="N1" s="43"/>
      <c r="O1" s="43"/>
      <c r="P1" s="43"/>
      <c r="Q1" s="43"/>
      <c r="R1" s="44"/>
      <c r="S1" s="42" t="s">
        <v>30</v>
      </c>
      <c r="T1" s="43"/>
      <c r="U1" s="43"/>
      <c r="V1" s="43"/>
      <c r="W1" s="43"/>
      <c r="X1" s="44"/>
      <c r="Y1" s="42" t="s">
        <v>31</v>
      </c>
      <c r="Z1" s="43"/>
      <c r="AA1" s="43"/>
      <c r="AB1" s="43"/>
      <c r="AC1" s="43"/>
      <c r="AD1" s="44"/>
      <c r="AE1" s="42" t="s">
        <v>32</v>
      </c>
      <c r="AF1" s="43"/>
      <c r="AG1" s="43"/>
      <c r="AH1" s="43"/>
      <c r="AI1" s="43"/>
      <c r="AJ1" s="44"/>
      <c r="AK1" s="42" t="s">
        <v>33</v>
      </c>
      <c r="AL1" s="43"/>
      <c r="AM1" s="43"/>
      <c r="AN1" s="43"/>
      <c r="AO1" s="43"/>
      <c r="AP1" s="44"/>
      <c r="AQ1" s="42" t="s">
        <v>34</v>
      </c>
      <c r="AR1" s="43"/>
      <c r="AS1" s="43"/>
      <c r="AT1" s="43"/>
      <c r="AU1" s="43"/>
      <c r="AV1" s="44"/>
      <c r="AW1" s="42" t="s">
        <v>35</v>
      </c>
      <c r="AX1" s="43"/>
      <c r="AY1" s="43"/>
      <c r="AZ1" s="43"/>
      <c r="BA1" s="43"/>
      <c r="BB1" s="44"/>
      <c r="BC1" s="42" t="s">
        <v>36</v>
      </c>
      <c r="BD1" s="43"/>
      <c r="BE1" s="43"/>
      <c r="BF1" s="43"/>
      <c r="BG1" s="43"/>
      <c r="BH1" s="44"/>
    </row>
    <row r="2" spans="1:60" x14ac:dyDescent="0.25">
      <c r="A2" s="45" t="s">
        <v>17</v>
      </c>
      <c r="B2" s="98">
        <v>1175</v>
      </c>
      <c r="C2" s="41"/>
      <c r="D2" s="41"/>
      <c r="E2" s="41"/>
      <c r="F2" s="46"/>
      <c r="G2" s="45" t="s">
        <v>17</v>
      </c>
      <c r="H2" s="98">
        <v>1186.7</v>
      </c>
      <c r="I2" s="41"/>
      <c r="J2" s="41"/>
      <c r="K2" s="41"/>
      <c r="L2" s="46"/>
      <c r="M2" s="45" t="s">
        <v>17</v>
      </c>
      <c r="N2" s="98">
        <v>1196.8</v>
      </c>
      <c r="O2" s="41"/>
      <c r="P2" s="41"/>
      <c r="Q2" s="41"/>
      <c r="R2" s="46"/>
      <c r="S2" s="45" t="s">
        <v>17</v>
      </c>
      <c r="T2" s="98">
        <v>1214.5999999999999</v>
      </c>
      <c r="U2" s="41"/>
      <c r="V2" s="41"/>
      <c r="W2" s="41"/>
      <c r="X2" s="46"/>
      <c r="Y2" s="45" t="s">
        <v>17</v>
      </c>
      <c r="Z2" s="98">
        <v>1232.4000000000001</v>
      </c>
      <c r="AA2" s="41"/>
      <c r="AB2" s="41"/>
      <c r="AC2" s="41"/>
      <c r="AD2" s="46"/>
      <c r="AE2" s="45" t="s">
        <v>17</v>
      </c>
      <c r="AF2" s="98">
        <v>1239.8499999999999</v>
      </c>
      <c r="AG2" s="41"/>
      <c r="AH2" s="41"/>
      <c r="AI2" s="41"/>
      <c r="AJ2" s="46"/>
      <c r="AK2" s="45" t="s">
        <v>17</v>
      </c>
      <c r="AL2" s="98">
        <v>1248.5999999999999</v>
      </c>
      <c r="AM2" s="41"/>
      <c r="AN2" s="41"/>
      <c r="AO2" s="41"/>
      <c r="AP2" s="46"/>
      <c r="AQ2" s="45" t="s">
        <v>17</v>
      </c>
      <c r="AR2" s="98">
        <v>1270</v>
      </c>
      <c r="AS2" s="41"/>
      <c r="AT2" s="41"/>
      <c r="AU2" s="41"/>
      <c r="AV2" s="46"/>
      <c r="AW2" s="45" t="s">
        <v>17</v>
      </c>
      <c r="AX2" s="98">
        <v>1279.0999999999999</v>
      </c>
      <c r="AY2" s="41"/>
      <c r="AZ2" s="41"/>
      <c r="BA2" s="41"/>
      <c r="BB2" s="46"/>
      <c r="BC2" s="45" t="s">
        <v>17</v>
      </c>
      <c r="BD2" s="98">
        <v>1284.45</v>
      </c>
      <c r="BE2" s="41"/>
      <c r="BF2" s="41"/>
      <c r="BG2" s="41"/>
      <c r="BH2" s="46"/>
    </row>
    <row r="3" spans="1:60" x14ac:dyDescent="0.25">
      <c r="A3" s="45" t="s">
        <v>15</v>
      </c>
      <c r="B3" s="41" t="s">
        <v>68</v>
      </c>
      <c r="C3" s="41"/>
      <c r="D3" s="41"/>
      <c r="E3" s="41"/>
      <c r="F3" s="46"/>
      <c r="G3" s="45" t="s">
        <v>15</v>
      </c>
      <c r="H3" s="41" t="s">
        <v>68</v>
      </c>
      <c r="I3" s="41"/>
      <c r="J3" s="41"/>
      <c r="K3" s="41"/>
      <c r="L3" s="46"/>
      <c r="M3" s="45" t="s">
        <v>15</v>
      </c>
      <c r="N3" s="41" t="s">
        <v>68</v>
      </c>
      <c r="O3" s="41"/>
      <c r="P3" s="41"/>
      <c r="Q3" s="41"/>
      <c r="R3" s="46"/>
      <c r="S3" s="45" t="s">
        <v>15</v>
      </c>
      <c r="T3" s="41" t="s">
        <v>68</v>
      </c>
      <c r="U3" s="41"/>
      <c r="V3" s="41"/>
      <c r="W3" s="41"/>
      <c r="X3" s="46"/>
      <c r="Y3" s="45" t="s">
        <v>15</v>
      </c>
      <c r="Z3" s="41" t="s">
        <v>68</v>
      </c>
      <c r="AA3" s="41"/>
      <c r="AB3" s="41"/>
      <c r="AC3" s="41"/>
      <c r="AD3" s="46"/>
      <c r="AE3" s="45" t="s">
        <v>15</v>
      </c>
      <c r="AF3" s="41" t="s">
        <v>68</v>
      </c>
      <c r="AG3" s="41"/>
      <c r="AH3" s="41"/>
      <c r="AI3" s="41"/>
      <c r="AJ3" s="46"/>
      <c r="AK3" s="45" t="s">
        <v>15</v>
      </c>
      <c r="AL3" s="41" t="s">
        <v>68</v>
      </c>
      <c r="AM3" s="41"/>
      <c r="AN3" s="41"/>
      <c r="AO3" s="41"/>
      <c r="AP3" s="46"/>
      <c r="AQ3" s="45" t="s">
        <v>15</v>
      </c>
      <c r="AR3" s="41" t="s">
        <v>68</v>
      </c>
      <c r="AS3" s="41"/>
      <c r="AT3" s="41"/>
      <c r="AU3" s="41"/>
      <c r="AV3" s="46"/>
      <c r="AW3" s="45" t="s">
        <v>15</v>
      </c>
      <c r="AX3" s="41" t="s">
        <v>68</v>
      </c>
      <c r="AY3" s="41"/>
      <c r="AZ3" s="41"/>
      <c r="BA3" s="41"/>
      <c r="BB3" s="46"/>
      <c r="BC3" s="45" t="s">
        <v>15</v>
      </c>
      <c r="BD3" s="41" t="s">
        <v>68</v>
      </c>
      <c r="BE3" s="41"/>
      <c r="BF3" s="41"/>
      <c r="BG3" s="41"/>
      <c r="BH3" s="46"/>
    </row>
    <row r="4" spans="1:60" x14ac:dyDescent="0.25">
      <c r="A4" s="45" t="s">
        <v>48</v>
      </c>
      <c r="B4" s="92" t="s">
        <v>58</v>
      </c>
      <c r="C4" s="41"/>
      <c r="D4" s="41"/>
      <c r="E4" s="41"/>
      <c r="F4" s="46"/>
      <c r="G4" s="45" t="s">
        <v>48</v>
      </c>
      <c r="H4" s="92" t="s">
        <v>59</v>
      </c>
      <c r="I4" s="41"/>
      <c r="J4" s="41"/>
      <c r="K4" s="41"/>
      <c r="L4" s="46"/>
      <c r="M4" s="45" t="s">
        <v>48</v>
      </c>
      <c r="N4" s="92" t="s">
        <v>60</v>
      </c>
      <c r="O4" s="41"/>
      <c r="P4" s="41"/>
      <c r="Q4" s="41"/>
      <c r="R4" s="46"/>
      <c r="S4" s="45" t="s">
        <v>48</v>
      </c>
      <c r="T4" s="92" t="s">
        <v>61</v>
      </c>
      <c r="U4" s="41"/>
      <c r="V4" s="41"/>
      <c r="W4" s="41"/>
      <c r="X4" s="46"/>
      <c r="Y4" s="45" t="s">
        <v>48</v>
      </c>
      <c r="Z4" s="92" t="s">
        <v>62</v>
      </c>
      <c r="AA4" s="41"/>
      <c r="AB4" s="41"/>
      <c r="AC4" s="41"/>
      <c r="AD4" s="46"/>
      <c r="AE4" s="45" t="s">
        <v>48</v>
      </c>
      <c r="AF4" s="92" t="s">
        <v>63</v>
      </c>
      <c r="AG4" s="41"/>
      <c r="AH4" s="41"/>
      <c r="AI4" s="41"/>
      <c r="AJ4" s="46"/>
      <c r="AK4" s="45" t="s">
        <v>48</v>
      </c>
      <c r="AL4" s="92" t="s">
        <v>64</v>
      </c>
      <c r="AM4" s="41"/>
      <c r="AN4" s="41"/>
      <c r="AO4" s="41"/>
      <c r="AP4" s="46"/>
      <c r="AQ4" s="45" t="s">
        <v>48</v>
      </c>
      <c r="AR4" s="92" t="s">
        <v>65</v>
      </c>
      <c r="AS4" s="41"/>
      <c r="AT4" s="41"/>
      <c r="AU4" s="41"/>
      <c r="AV4" s="46"/>
      <c r="AW4" s="45" t="s">
        <v>48</v>
      </c>
      <c r="AX4" s="92" t="s">
        <v>66</v>
      </c>
      <c r="AY4" s="41"/>
      <c r="AZ4" s="41"/>
      <c r="BA4" s="41"/>
      <c r="BB4" s="46"/>
      <c r="BC4" s="45" t="s">
        <v>48</v>
      </c>
      <c r="BD4" s="92" t="s">
        <v>67</v>
      </c>
      <c r="BE4" s="41"/>
      <c r="BF4" s="41"/>
      <c r="BG4" s="41"/>
      <c r="BH4" s="46"/>
    </row>
    <row r="5" spans="1:60" x14ac:dyDescent="0.25">
      <c r="A5" s="45"/>
      <c r="B5" s="41" t="s">
        <v>18</v>
      </c>
      <c r="C5" s="41">
        <f>COUNT(C7:C56)</f>
        <v>18</v>
      </c>
      <c r="D5" s="111">
        <f>COUNT(D7:D56)</f>
        <v>3</v>
      </c>
      <c r="E5" s="41">
        <f>COUNT(E7:E56)</f>
        <v>0</v>
      </c>
      <c r="F5" s="46">
        <f>COUNT(F7:F56)</f>
        <v>0</v>
      </c>
      <c r="G5" s="45"/>
      <c r="H5" s="41" t="s">
        <v>18</v>
      </c>
      <c r="I5" s="41">
        <f>COUNT(I7:I56)</f>
        <v>7</v>
      </c>
      <c r="J5" s="41">
        <f>COUNT(J7:J56)</f>
        <v>2</v>
      </c>
      <c r="K5" s="41">
        <f>COUNT(K7:K56)</f>
        <v>0</v>
      </c>
      <c r="L5" s="46">
        <f>COUNT(L7:L56)</f>
        <v>0</v>
      </c>
      <c r="M5" s="45"/>
      <c r="N5" s="41" t="s">
        <v>18</v>
      </c>
      <c r="O5" s="41">
        <f>COUNT(O7:O56)</f>
        <v>3</v>
      </c>
      <c r="P5" s="41">
        <f>COUNT(P7:P56)</f>
        <v>2</v>
      </c>
      <c r="Q5" s="41">
        <f>COUNT(Q7:Q56)</f>
        <v>0</v>
      </c>
      <c r="R5" s="46">
        <f>COUNT(R7:R56)</f>
        <v>0</v>
      </c>
      <c r="S5" s="45"/>
      <c r="T5" s="41" t="s">
        <v>18</v>
      </c>
      <c r="U5" s="41">
        <f>COUNT(U7:U56)</f>
        <v>1</v>
      </c>
      <c r="V5" s="41">
        <f>COUNT(V7:V56)</f>
        <v>1</v>
      </c>
      <c r="W5" s="41">
        <f>COUNT(W7:W56)</f>
        <v>0</v>
      </c>
      <c r="X5" s="46">
        <f>COUNT(X7:X56)</f>
        <v>0</v>
      </c>
      <c r="Y5" s="45"/>
      <c r="Z5" s="41" t="s">
        <v>18</v>
      </c>
      <c r="AA5" s="41">
        <f>COUNT(AA7:AA56)</f>
        <v>8</v>
      </c>
      <c r="AB5" s="41">
        <f>COUNT(AB7:AB56)</f>
        <v>9</v>
      </c>
      <c r="AC5" s="41">
        <f>COUNT(AC7:AC56)</f>
        <v>0</v>
      </c>
      <c r="AD5" s="46">
        <f>COUNT(AD7:AD56)</f>
        <v>0</v>
      </c>
      <c r="AE5" s="45"/>
      <c r="AF5" s="41" t="s">
        <v>18</v>
      </c>
      <c r="AG5" s="41">
        <f>COUNT(AG7:AG56)</f>
        <v>44</v>
      </c>
      <c r="AH5" s="41">
        <f>COUNT(AH7:AH56)</f>
        <v>5</v>
      </c>
      <c r="AI5" s="41">
        <f>COUNT(AI7:AI56)</f>
        <v>7</v>
      </c>
      <c r="AJ5" s="46">
        <f>COUNT(AJ7:AJ56)</f>
        <v>0</v>
      </c>
      <c r="AK5" s="45"/>
      <c r="AL5" s="41" t="s">
        <v>18</v>
      </c>
      <c r="AM5" s="41">
        <f>COUNT(AM7:AM56)</f>
        <v>3</v>
      </c>
      <c r="AN5" s="41">
        <f>COUNT(AN7:AN56)</f>
        <v>0</v>
      </c>
      <c r="AO5" s="41">
        <f>COUNT(AO7:AO56)</f>
        <v>0</v>
      </c>
      <c r="AP5" s="46">
        <f>COUNT(AP7:AP56)</f>
        <v>0</v>
      </c>
      <c r="AQ5" s="45"/>
      <c r="AR5" s="41" t="s">
        <v>18</v>
      </c>
      <c r="AS5" s="41">
        <f>COUNT(AS7:AS56)</f>
        <v>3</v>
      </c>
      <c r="AT5" s="41">
        <f>COUNT(AT7:AT56)</f>
        <v>9</v>
      </c>
      <c r="AU5" s="41">
        <f>COUNT(AU7:AU56)</f>
        <v>3</v>
      </c>
      <c r="AV5" s="46">
        <f>COUNT(AV7:AV56)</f>
        <v>0</v>
      </c>
      <c r="AW5" s="45"/>
      <c r="AX5" s="41" t="s">
        <v>18</v>
      </c>
      <c r="AY5" s="41">
        <f>COUNT(AY7:AY56)</f>
        <v>6</v>
      </c>
      <c r="AZ5" s="41">
        <f>COUNT(AZ7:AZ56)</f>
        <v>0</v>
      </c>
      <c r="BA5" s="41">
        <f>COUNT(BA7:BA56)</f>
        <v>0</v>
      </c>
      <c r="BB5" s="46">
        <f>COUNT(BB7:BB56)</f>
        <v>0</v>
      </c>
      <c r="BC5" s="45"/>
      <c r="BD5" s="41" t="s">
        <v>18</v>
      </c>
      <c r="BE5" s="41">
        <f>COUNT(BE7:BE56)</f>
        <v>15</v>
      </c>
      <c r="BF5" s="41">
        <f>COUNT(BF7:BF56)</f>
        <v>0</v>
      </c>
      <c r="BG5" s="41">
        <f>COUNT(BG7:BG56)</f>
        <v>0</v>
      </c>
      <c r="BH5" s="46">
        <f>COUNT(BH7:BH56)</f>
        <v>0</v>
      </c>
    </row>
    <row r="6" spans="1:60" x14ac:dyDescent="0.25">
      <c r="A6" s="45"/>
      <c r="B6" s="36" t="s">
        <v>16</v>
      </c>
      <c r="C6" s="110" t="s">
        <v>69</v>
      </c>
      <c r="D6" s="110" t="s">
        <v>78</v>
      </c>
      <c r="E6" s="93"/>
      <c r="F6" s="96"/>
      <c r="G6" s="45"/>
      <c r="H6" s="36" t="s">
        <v>16</v>
      </c>
      <c r="I6" s="110" t="s">
        <v>69</v>
      </c>
      <c r="J6" s="93" t="s">
        <v>78</v>
      </c>
      <c r="K6" s="36"/>
      <c r="L6" s="47"/>
      <c r="M6" s="45"/>
      <c r="N6" s="36" t="s">
        <v>16</v>
      </c>
      <c r="O6" s="110" t="s">
        <v>69</v>
      </c>
      <c r="P6" s="93" t="s">
        <v>71</v>
      </c>
      <c r="Q6" s="93"/>
      <c r="R6" s="96"/>
      <c r="S6" s="99"/>
      <c r="T6" s="93" t="s">
        <v>16</v>
      </c>
      <c r="U6" s="110" t="s">
        <v>69</v>
      </c>
      <c r="V6" s="93" t="s">
        <v>78</v>
      </c>
      <c r="W6" s="93"/>
      <c r="X6" s="96"/>
      <c r="Y6" s="99"/>
      <c r="Z6" s="93" t="s">
        <v>16</v>
      </c>
      <c r="AA6" s="110" t="s">
        <v>69</v>
      </c>
      <c r="AB6" s="93" t="s">
        <v>71</v>
      </c>
      <c r="AC6" s="93"/>
      <c r="AD6" s="96"/>
      <c r="AE6" s="99"/>
      <c r="AF6" s="93" t="s">
        <v>16</v>
      </c>
      <c r="AG6" s="110" t="s">
        <v>78</v>
      </c>
      <c r="AH6" s="93" t="s">
        <v>69</v>
      </c>
      <c r="AI6" s="93" t="s">
        <v>71</v>
      </c>
      <c r="AJ6" s="96"/>
      <c r="AK6" s="45"/>
      <c r="AL6" s="36" t="s">
        <v>16</v>
      </c>
      <c r="AM6" s="110" t="s">
        <v>69</v>
      </c>
      <c r="AN6" s="93"/>
      <c r="AO6" s="36"/>
      <c r="AP6" s="47"/>
      <c r="AQ6" s="45"/>
      <c r="AR6" s="36" t="s">
        <v>16</v>
      </c>
      <c r="AS6" s="110" t="s">
        <v>69</v>
      </c>
      <c r="AT6" s="93" t="s">
        <v>70</v>
      </c>
      <c r="AU6" s="93" t="s">
        <v>78</v>
      </c>
      <c r="AV6" s="47"/>
      <c r="AW6" s="45"/>
      <c r="AX6" s="36" t="s">
        <v>16</v>
      </c>
      <c r="AY6" s="110" t="s">
        <v>69</v>
      </c>
      <c r="AZ6" s="93"/>
      <c r="BA6" s="93"/>
      <c r="BB6" s="96"/>
      <c r="BC6" s="45"/>
      <c r="BD6" s="36" t="s">
        <v>16</v>
      </c>
      <c r="BE6" s="110" t="s">
        <v>69</v>
      </c>
      <c r="BF6" s="93"/>
      <c r="BG6" s="93"/>
      <c r="BH6" s="47"/>
    </row>
    <row r="7" spans="1:60" x14ac:dyDescent="0.25">
      <c r="A7" s="45"/>
      <c r="B7" s="41"/>
      <c r="C7" s="95">
        <v>0.90400000000000003</v>
      </c>
      <c r="D7" s="95">
        <v>1.085</v>
      </c>
      <c r="E7" s="95"/>
      <c r="F7" s="97"/>
      <c r="G7" s="45"/>
      <c r="H7" s="41"/>
      <c r="I7" s="94">
        <v>0.92669999999999997</v>
      </c>
      <c r="J7" s="94">
        <v>0.89629999999999999</v>
      </c>
      <c r="K7" s="27"/>
      <c r="L7" s="100"/>
      <c r="M7" s="45"/>
      <c r="N7" s="41"/>
      <c r="O7" s="94">
        <v>0.92049999999999998</v>
      </c>
      <c r="P7" s="94">
        <v>0.61909999999999998</v>
      </c>
      <c r="Q7" s="94"/>
      <c r="R7" s="100"/>
      <c r="S7" s="99"/>
      <c r="T7" s="101"/>
      <c r="U7" s="94">
        <v>0.80500000000000005</v>
      </c>
      <c r="V7" s="94">
        <v>0.54920000000000002</v>
      </c>
      <c r="W7" s="94"/>
      <c r="X7" s="100"/>
      <c r="Y7" s="99"/>
      <c r="Z7" s="101"/>
      <c r="AA7" s="94">
        <v>0.9798</v>
      </c>
      <c r="AB7" s="94">
        <v>0.53700000000000003</v>
      </c>
      <c r="AC7" s="94"/>
      <c r="AD7" s="100"/>
      <c r="AE7" s="99"/>
      <c r="AF7" s="101"/>
      <c r="AG7" s="94">
        <v>0.92259999999999998</v>
      </c>
      <c r="AH7" s="94">
        <v>0.84119999999999995</v>
      </c>
      <c r="AI7" s="94">
        <v>0.65149999999999997</v>
      </c>
      <c r="AJ7" s="100"/>
      <c r="AK7" s="45"/>
      <c r="AL7" s="41"/>
      <c r="AM7" s="94">
        <v>0.8155</v>
      </c>
      <c r="AN7" s="94"/>
      <c r="AO7" s="94"/>
      <c r="AP7" s="48"/>
      <c r="AQ7" s="45"/>
      <c r="AR7" s="41"/>
      <c r="AS7" s="94">
        <v>0.93799999999999994</v>
      </c>
      <c r="AT7" s="94">
        <v>0.77090000000000003</v>
      </c>
      <c r="AU7" s="94">
        <v>0.93669999999999998</v>
      </c>
      <c r="AV7" s="48"/>
      <c r="AW7" s="45"/>
      <c r="AX7" s="41"/>
      <c r="AY7" s="94">
        <v>1.2470000000000001</v>
      </c>
      <c r="AZ7" s="94"/>
      <c r="BA7" s="94"/>
      <c r="BB7" s="100"/>
      <c r="BC7" s="45"/>
      <c r="BD7" s="41"/>
      <c r="BE7" s="94">
        <v>0.86819999999999997</v>
      </c>
      <c r="BF7" s="94"/>
      <c r="BG7" s="94"/>
      <c r="BH7" s="48"/>
    </row>
    <row r="8" spans="1:60" x14ac:dyDescent="0.25">
      <c r="A8" s="45"/>
      <c r="B8" s="41"/>
      <c r="C8" s="95">
        <v>0.91959999999999997</v>
      </c>
      <c r="D8" s="95">
        <v>0.9385</v>
      </c>
      <c r="E8" s="95"/>
      <c r="F8" s="97"/>
      <c r="G8" s="45"/>
      <c r="H8" s="41"/>
      <c r="I8" s="94">
        <v>0.99839999999999995</v>
      </c>
      <c r="J8" s="94">
        <v>0.95099999999999996</v>
      </c>
      <c r="K8" s="27"/>
      <c r="L8" s="100"/>
      <c r="M8" s="45"/>
      <c r="N8" s="41"/>
      <c r="O8" s="94">
        <v>0.90529999999999999</v>
      </c>
      <c r="P8" s="94">
        <v>0.62980000000000003</v>
      </c>
      <c r="Q8" s="94"/>
      <c r="R8" s="100"/>
      <c r="S8" s="99"/>
      <c r="T8" s="101"/>
      <c r="U8" s="94"/>
      <c r="V8" s="94"/>
      <c r="W8" s="94"/>
      <c r="X8" s="100"/>
      <c r="Y8" s="99"/>
      <c r="Z8" s="101"/>
      <c r="AA8" s="94">
        <v>1.006</v>
      </c>
      <c r="AB8" s="94">
        <v>0.55500000000000005</v>
      </c>
      <c r="AC8" s="94"/>
      <c r="AD8" s="100"/>
      <c r="AE8" s="99"/>
      <c r="AF8" s="101"/>
      <c r="AG8" s="94">
        <v>0.97389999999999999</v>
      </c>
      <c r="AH8" s="94">
        <v>0.95050000000000001</v>
      </c>
      <c r="AI8" s="94">
        <v>0.63390000000000002</v>
      </c>
      <c r="AJ8" s="100"/>
      <c r="AK8" s="45"/>
      <c r="AL8" s="41"/>
      <c r="AM8" s="94">
        <v>0.76680000000000004</v>
      </c>
      <c r="AN8" s="94"/>
      <c r="AO8" s="94"/>
      <c r="AP8" s="48"/>
      <c r="AQ8" s="45"/>
      <c r="AR8" s="41"/>
      <c r="AS8" s="94">
        <v>1.0920000000000001</v>
      </c>
      <c r="AT8" s="94">
        <v>0.76160000000000005</v>
      </c>
      <c r="AU8" s="94">
        <v>0.92669999999999997</v>
      </c>
      <c r="AV8" s="48"/>
      <c r="AW8" s="45"/>
      <c r="AX8" s="41"/>
      <c r="AY8" s="94">
        <v>1.165</v>
      </c>
      <c r="AZ8" s="94"/>
      <c r="BA8" s="94"/>
      <c r="BB8" s="100"/>
      <c r="BC8" s="45"/>
      <c r="BD8" s="41"/>
      <c r="BE8" s="94">
        <v>1.0389999999999999</v>
      </c>
      <c r="BF8" s="94"/>
      <c r="BG8" s="94"/>
      <c r="BH8" s="48"/>
    </row>
    <row r="9" spans="1:60" x14ac:dyDescent="0.25">
      <c r="A9" s="45"/>
      <c r="B9" s="41"/>
      <c r="C9" s="95">
        <v>0.96109999999999995</v>
      </c>
      <c r="D9" s="95">
        <v>0.99619999999999997</v>
      </c>
      <c r="E9" s="95"/>
      <c r="F9" s="97"/>
      <c r="G9" s="45"/>
      <c r="H9" s="41"/>
      <c r="I9" s="94">
        <v>0.87829999999999997</v>
      </c>
      <c r="J9" s="94"/>
      <c r="K9" s="27"/>
      <c r="L9" s="100"/>
      <c r="M9" s="45"/>
      <c r="N9" s="41"/>
      <c r="O9" s="94">
        <v>0.86860000000000004</v>
      </c>
      <c r="P9" s="94"/>
      <c r="Q9" s="94"/>
      <c r="R9" s="100"/>
      <c r="S9" s="99"/>
      <c r="T9" s="101"/>
      <c r="U9" s="94"/>
      <c r="V9" s="94"/>
      <c r="W9" s="94"/>
      <c r="X9" s="100"/>
      <c r="Y9" s="99"/>
      <c r="Z9" s="101"/>
      <c r="AA9" s="94">
        <v>0.91949999999999998</v>
      </c>
      <c r="AB9" s="94">
        <v>0.53669999999999995</v>
      </c>
      <c r="AC9" s="94"/>
      <c r="AD9" s="100"/>
      <c r="AE9" s="99"/>
      <c r="AF9" s="101"/>
      <c r="AG9" s="94">
        <v>0.9758</v>
      </c>
      <c r="AH9" s="94">
        <v>0.82469999999999999</v>
      </c>
      <c r="AI9" s="94">
        <v>0.61609999999999998</v>
      </c>
      <c r="AJ9" s="100"/>
      <c r="AK9" s="45"/>
      <c r="AL9" s="41"/>
      <c r="AM9" s="94">
        <v>0.83889999999999998</v>
      </c>
      <c r="AN9" s="94"/>
      <c r="AO9" s="94"/>
      <c r="AP9" s="48"/>
      <c r="AQ9" s="45"/>
      <c r="AR9" s="41"/>
      <c r="AS9" s="94">
        <v>0.91620000000000001</v>
      </c>
      <c r="AT9" s="94">
        <v>0.70699999999999996</v>
      </c>
      <c r="AU9" s="94">
        <v>1.0009999999999999</v>
      </c>
      <c r="AV9" s="48"/>
      <c r="AW9" s="45"/>
      <c r="AX9" s="41"/>
      <c r="AY9" s="94">
        <v>1.0649999999999999</v>
      </c>
      <c r="AZ9" s="94"/>
      <c r="BA9" s="94"/>
      <c r="BB9" s="100"/>
      <c r="BC9" s="45"/>
      <c r="BD9" s="41"/>
      <c r="BE9" s="94">
        <v>1.014</v>
      </c>
      <c r="BF9" s="94"/>
      <c r="BG9" s="94"/>
      <c r="BH9" s="48"/>
    </row>
    <row r="10" spans="1:60" x14ac:dyDescent="0.25">
      <c r="A10" s="45"/>
      <c r="B10" s="41"/>
      <c r="C10" s="95">
        <v>0.96560000000000001</v>
      </c>
      <c r="D10" s="95"/>
      <c r="E10" s="95"/>
      <c r="F10" s="97"/>
      <c r="G10" s="45"/>
      <c r="H10" s="41"/>
      <c r="I10" s="94">
        <v>0.83189999999999997</v>
      </c>
      <c r="J10" s="94"/>
      <c r="K10" s="27"/>
      <c r="L10" s="100"/>
      <c r="M10" s="45"/>
      <c r="N10" s="41"/>
      <c r="O10" s="94"/>
      <c r="P10" s="94"/>
      <c r="Q10" s="94"/>
      <c r="R10" s="100"/>
      <c r="S10" s="99"/>
      <c r="T10" s="101"/>
      <c r="U10" s="94"/>
      <c r="V10" s="94"/>
      <c r="W10" s="94"/>
      <c r="X10" s="100"/>
      <c r="Y10" s="99"/>
      <c r="Z10" s="101"/>
      <c r="AA10" s="94">
        <v>0.95330000000000004</v>
      </c>
      <c r="AB10" s="94">
        <v>0.56200000000000006</v>
      </c>
      <c r="AC10" s="94"/>
      <c r="AD10" s="100"/>
      <c r="AE10" s="99"/>
      <c r="AF10" s="101"/>
      <c r="AG10" s="94">
        <v>0.93400000000000005</v>
      </c>
      <c r="AH10" s="94">
        <v>0.96079999999999999</v>
      </c>
      <c r="AI10" s="94">
        <v>0.59930000000000005</v>
      </c>
      <c r="AJ10" s="100"/>
      <c r="AK10" s="45"/>
      <c r="AL10" s="41"/>
      <c r="AM10" s="94"/>
      <c r="AN10" s="94"/>
      <c r="AO10" s="94"/>
      <c r="AP10" s="48"/>
      <c r="AQ10" s="45"/>
      <c r="AR10" s="41"/>
      <c r="AS10" s="94"/>
      <c r="AT10" s="94">
        <v>0.62680000000000002</v>
      </c>
      <c r="AU10" s="94"/>
      <c r="AV10" s="48"/>
      <c r="AW10" s="45"/>
      <c r="AX10" s="41"/>
      <c r="AY10" s="94">
        <v>1.0680000000000001</v>
      </c>
      <c r="AZ10" s="94"/>
      <c r="BA10" s="94"/>
      <c r="BB10" s="100"/>
      <c r="BC10" s="45"/>
      <c r="BD10" s="41"/>
      <c r="BE10" s="94">
        <v>0.9899</v>
      </c>
      <c r="BF10" s="94"/>
      <c r="BG10" s="94"/>
      <c r="BH10" s="48"/>
    </row>
    <row r="11" spans="1:60" x14ac:dyDescent="0.25">
      <c r="A11" s="45"/>
      <c r="B11" s="41"/>
      <c r="C11" s="95">
        <v>0.93369999999999997</v>
      </c>
      <c r="D11" s="95"/>
      <c r="E11" s="95"/>
      <c r="F11" s="97"/>
      <c r="G11" s="45"/>
      <c r="H11" s="41"/>
      <c r="I11" s="94">
        <v>0.83840000000000003</v>
      </c>
      <c r="J11" s="94"/>
      <c r="K11" s="27"/>
      <c r="L11" s="100"/>
      <c r="M11" s="45"/>
      <c r="N11" s="41"/>
      <c r="O11" s="94"/>
      <c r="P11" s="94"/>
      <c r="Q11" s="94"/>
      <c r="R11" s="100"/>
      <c r="S11" s="99"/>
      <c r="T11" s="101"/>
      <c r="U11" s="94"/>
      <c r="V11" s="94"/>
      <c r="W11" s="94"/>
      <c r="X11" s="100"/>
      <c r="Y11" s="99"/>
      <c r="Z11" s="101"/>
      <c r="AA11" s="94">
        <v>0.9466</v>
      </c>
      <c r="AB11" s="94">
        <v>0.59440000000000004</v>
      </c>
      <c r="AC11" s="94"/>
      <c r="AD11" s="100"/>
      <c r="AE11" s="99"/>
      <c r="AF11" s="101"/>
      <c r="AG11" s="94">
        <v>0.84989999999999999</v>
      </c>
      <c r="AH11" s="94">
        <v>0.87129999999999996</v>
      </c>
      <c r="AI11" s="94">
        <v>0.61660000000000004</v>
      </c>
      <c r="AJ11" s="100"/>
      <c r="AK11" s="45"/>
      <c r="AL11" s="41"/>
      <c r="AM11" s="94"/>
      <c r="AN11" s="94"/>
      <c r="AO11" s="94"/>
      <c r="AP11" s="48"/>
      <c r="AQ11" s="45"/>
      <c r="AR11" s="41"/>
      <c r="AS11" s="94"/>
      <c r="AT11" s="94">
        <v>0.67920000000000003</v>
      </c>
      <c r="AU11" s="94"/>
      <c r="AV11" s="48"/>
      <c r="AW11" s="45"/>
      <c r="AX11" s="41"/>
      <c r="AY11" s="94">
        <v>1.177</v>
      </c>
      <c r="AZ11" s="94"/>
      <c r="BA11" s="94"/>
      <c r="BB11" s="100"/>
      <c r="BC11" s="45"/>
      <c r="BD11" s="41"/>
      <c r="BE11" s="94">
        <v>0.99819999999999998</v>
      </c>
      <c r="BF11" s="94"/>
      <c r="BG11" s="94"/>
      <c r="BH11" s="48"/>
    </row>
    <row r="12" spans="1:60" x14ac:dyDescent="0.25">
      <c r="A12" s="45"/>
      <c r="B12" s="41"/>
      <c r="C12" s="95">
        <v>0.81610000000000005</v>
      </c>
      <c r="D12" s="95"/>
      <c r="E12" s="95"/>
      <c r="F12" s="97"/>
      <c r="G12" s="45"/>
      <c r="H12" s="41"/>
      <c r="I12" s="94">
        <v>0.89480000000000004</v>
      </c>
      <c r="J12" s="94"/>
      <c r="K12" s="27"/>
      <c r="L12" s="48"/>
      <c r="M12" s="45"/>
      <c r="N12" s="41"/>
      <c r="O12" s="94"/>
      <c r="P12" s="94"/>
      <c r="Q12" s="94"/>
      <c r="R12" s="100"/>
      <c r="S12" s="99"/>
      <c r="T12" s="101"/>
      <c r="U12" s="94"/>
      <c r="V12" s="94"/>
      <c r="W12" s="94"/>
      <c r="X12" s="100"/>
      <c r="Y12" s="99"/>
      <c r="Z12" s="101"/>
      <c r="AA12" s="94">
        <v>0.86599999999999999</v>
      </c>
      <c r="AB12" s="94">
        <v>0.60089999999999999</v>
      </c>
      <c r="AC12" s="94"/>
      <c r="AD12" s="100"/>
      <c r="AE12" s="99"/>
      <c r="AF12" s="101"/>
      <c r="AG12" s="94">
        <v>0.89929999999999999</v>
      </c>
      <c r="AH12" s="94"/>
      <c r="AI12" s="94">
        <v>0.65580000000000005</v>
      </c>
      <c r="AJ12" s="100"/>
      <c r="AK12" s="45"/>
      <c r="AL12" s="41"/>
      <c r="AM12" s="94"/>
      <c r="AN12" s="27"/>
      <c r="AO12" s="27"/>
      <c r="AP12" s="48"/>
      <c r="AQ12" s="45"/>
      <c r="AR12" s="41"/>
      <c r="AS12" s="94"/>
      <c r="AT12" s="94">
        <v>0.65739999999999998</v>
      </c>
      <c r="AU12" s="94"/>
      <c r="AV12" s="48"/>
      <c r="AW12" s="45"/>
      <c r="AX12" s="41"/>
      <c r="AY12" s="94">
        <v>1.1970000000000001</v>
      </c>
      <c r="AZ12" s="94"/>
      <c r="BA12" s="94"/>
      <c r="BB12" s="100"/>
      <c r="BC12" s="45"/>
      <c r="BD12" s="41"/>
      <c r="BE12" s="94">
        <v>0.97050000000000003</v>
      </c>
      <c r="BF12" s="94"/>
      <c r="BG12" s="94"/>
      <c r="BH12" s="48"/>
    </row>
    <row r="13" spans="1:60" x14ac:dyDescent="0.25">
      <c r="A13" s="45"/>
      <c r="B13" s="41"/>
      <c r="C13" s="95">
        <v>1.18</v>
      </c>
      <c r="D13" s="95"/>
      <c r="E13" s="95"/>
      <c r="F13" s="97"/>
      <c r="G13" s="45"/>
      <c r="H13" s="41"/>
      <c r="I13" s="94">
        <v>0.85309999999999997</v>
      </c>
      <c r="J13" s="94"/>
      <c r="K13" s="27"/>
      <c r="L13" s="48"/>
      <c r="M13" s="45"/>
      <c r="N13" s="41"/>
      <c r="O13" s="94"/>
      <c r="P13" s="94"/>
      <c r="Q13" s="94"/>
      <c r="R13" s="100"/>
      <c r="S13" s="99"/>
      <c r="T13" s="101"/>
      <c r="U13" s="94"/>
      <c r="V13" s="94"/>
      <c r="W13" s="94"/>
      <c r="X13" s="100"/>
      <c r="Y13" s="99"/>
      <c r="Z13" s="101"/>
      <c r="AA13" s="94">
        <v>0.9395</v>
      </c>
      <c r="AB13" s="94">
        <v>0.57069999999999999</v>
      </c>
      <c r="AC13" s="94"/>
      <c r="AD13" s="100"/>
      <c r="AE13" s="99"/>
      <c r="AF13" s="101"/>
      <c r="AG13" s="94">
        <v>0.99409999999999998</v>
      </c>
      <c r="AH13" s="94"/>
      <c r="AI13" s="94">
        <v>0.59279999999999999</v>
      </c>
      <c r="AJ13" s="100"/>
      <c r="AK13" s="45"/>
      <c r="AL13" s="41"/>
      <c r="AM13" s="94"/>
      <c r="AN13" s="27"/>
      <c r="AO13" s="27"/>
      <c r="AP13" s="48"/>
      <c r="AQ13" s="45"/>
      <c r="AR13" s="41"/>
      <c r="AS13" s="94"/>
      <c r="AT13" s="94">
        <v>0.5857</v>
      </c>
      <c r="AU13" s="94"/>
      <c r="AV13" s="48"/>
      <c r="AW13" s="45"/>
      <c r="AX13" s="41"/>
      <c r="AY13" s="94"/>
      <c r="AZ13" s="94"/>
      <c r="BA13" s="94"/>
      <c r="BB13" s="100"/>
      <c r="BC13" s="45"/>
      <c r="BD13" s="41"/>
      <c r="BE13" s="94">
        <v>1.036</v>
      </c>
      <c r="BF13" s="94"/>
      <c r="BG13" s="94"/>
      <c r="BH13" s="48"/>
    </row>
    <row r="14" spans="1:60" x14ac:dyDescent="0.25">
      <c r="A14" s="45"/>
      <c r="B14" s="41"/>
      <c r="C14" s="95">
        <v>0.9143</v>
      </c>
      <c r="D14" s="95"/>
      <c r="E14" s="95"/>
      <c r="F14" s="97"/>
      <c r="G14" s="45"/>
      <c r="H14" s="41"/>
      <c r="I14" s="94"/>
      <c r="J14" s="94"/>
      <c r="K14" s="27"/>
      <c r="L14" s="48"/>
      <c r="M14" s="45"/>
      <c r="N14" s="41"/>
      <c r="O14" s="94"/>
      <c r="P14" s="94"/>
      <c r="Q14" s="94"/>
      <c r="R14" s="100"/>
      <c r="S14" s="99"/>
      <c r="T14" s="101"/>
      <c r="U14" s="94"/>
      <c r="V14" s="94"/>
      <c r="W14" s="94"/>
      <c r="X14" s="100"/>
      <c r="Y14" s="99"/>
      <c r="Z14" s="101"/>
      <c r="AA14" s="94">
        <v>0.8327</v>
      </c>
      <c r="AB14" s="94">
        <v>0.58760000000000001</v>
      </c>
      <c r="AC14" s="94"/>
      <c r="AD14" s="100"/>
      <c r="AE14" s="99"/>
      <c r="AF14" s="101"/>
      <c r="AG14" s="94">
        <v>0.96799999999999997</v>
      </c>
      <c r="AH14" s="94"/>
      <c r="AI14" s="94"/>
      <c r="AJ14" s="100"/>
      <c r="AK14" s="45"/>
      <c r="AL14" s="41"/>
      <c r="AM14" s="94"/>
      <c r="AN14" s="27"/>
      <c r="AO14" s="27"/>
      <c r="AP14" s="48"/>
      <c r="AQ14" s="45"/>
      <c r="AR14" s="41"/>
      <c r="AS14" s="94"/>
      <c r="AT14" s="94">
        <v>0.67720000000000002</v>
      </c>
      <c r="AU14" s="94"/>
      <c r="AV14" s="48"/>
      <c r="AW14" s="45"/>
      <c r="AX14" s="41"/>
      <c r="AY14" s="94"/>
      <c r="AZ14" s="94"/>
      <c r="BA14" s="94"/>
      <c r="BB14" s="100"/>
      <c r="BC14" s="45"/>
      <c r="BD14" s="41"/>
      <c r="BE14" s="94">
        <v>1.147</v>
      </c>
      <c r="BF14" s="94"/>
      <c r="BG14" s="94"/>
      <c r="BH14" s="48"/>
    </row>
    <row r="15" spans="1:60" x14ac:dyDescent="0.25">
      <c r="A15" s="45"/>
      <c r="B15" s="41"/>
      <c r="C15" s="95">
        <v>1.0680000000000001</v>
      </c>
      <c r="D15" s="95"/>
      <c r="E15" s="95"/>
      <c r="F15" s="97"/>
      <c r="G15" s="45"/>
      <c r="H15" s="41"/>
      <c r="I15" s="94"/>
      <c r="J15" s="94"/>
      <c r="K15" s="27"/>
      <c r="L15" s="48"/>
      <c r="M15" s="45"/>
      <c r="N15" s="41"/>
      <c r="O15" s="94"/>
      <c r="P15" s="94"/>
      <c r="Q15" s="94"/>
      <c r="R15" s="100"/>
      <c r="S15" s="99"/>
      <c r="T15" s="101"/>
      <c r="U15" s="94"/>
      <c r="V15" s="94"/>
      <c r="W15" s="94"/>
      <c r="X15" s="100"/>
      <c r="Y15" s="99"/>
      <c r="Z15" s="101"/>
      <c r="AA15" s="94"/>
      <c r="AB15" s="94">
        <v>0.58540000000000003</v>
      </c>
      <c r="AC15" s="94"/>
      <c r="AD15" s="100"/>
      <c r="AE15" s="99"/>
      <c r="AF15" s="101"/>
      <c r="AG15" s="94">
        <v>0.85780000000000001</v>
      </c>
      <c r="AH15" s="94"/>
      <c r="AI15" s="94"/>
      <c r="AJ15" s="100"/>
      <c r="AK15" s="45"/>
      <c r="AL15" s="41"/>
      <c r="AM15" s="94"/>
      <c r="AN15" s="27"/>
      <c r="AO15" s="27"/>
      <c r="AP15" s="48"/>
      <c r="AQ15" s="45"/>
      <c r="AR15" s="41"/>
      <c r="AS15" s="94"/>
      <c r="AT15" s="94">
        <v>0.75900000000000001</v>
      </c>
      <c r="AU15" s="94"/>
      <c r="AV15" s="48"/>
      <c r="AW15" s="45"/>
      <c r="AX15" s="41"/>
      <c r="AY15" s="94"/>
      <c r="AZ15" s="94"/>
      <c r="BA15" s="94"/>
      <c r="BB15" s="100"/>
      <c r="BC15" s="45"/>
      <c r="BD15" s="41"/>
      <c r="BE15" s="94">
        <v>1.006</v>
      </c>
      <c r="BF15" s="27"/>
      <c r="BG15" s="27"/>
      <c r="BH15" s="48"/>
    </row>
    <row r="16" spans="1:60" x14ac:dyDescent="0.25">
      <c r="A16" s="45"/>
      <c r="B16" s="41"/>
      <c r="C16" s="95">
        <v>1.0389999999999999</v>
      </c>
      <c r="D16" s="95"/>
      <c r="E16" s="95"/>
      <c r="F16" s="97"/>
      <c r="G16" s="45"/>
      <c r="H16" s="41"/>
      <c r="I16" s="94"/>
      <c r="J16" s="94"/>
      <c r="K16" s="27"/>
      <c r="L16" s="48"/>
      <c r="M16" s="45"/>
      <c r="N16" s="41"/>
      <c r="O16" s="94"/>
      <c r="P16" s="94"/>
      <c r="Q16" s="94"/>
      <c r="R16" s="100"/>
      <c r="S16" s="99"/>
      <c r="T16" s="101"/>
      <c r="U16" s="94"/>
      <c r="V16" s="94"/>
      <c r="W16" s="94"/>
      <c r="X16" s="100"/>
      <c r="Y16" s="99"/>
      <c r="Z16" s="101"/>
      <c r="AA16" s="94"/>
      <c r="AB16" s="94"/>
      <c r="AC16" s="94"/>
      <c r="AD16" s="100"/>
      <c r="AE16" s="99"/>
      <c r="AF16" s="101"/>
      <c r="AG16" s="94">
        <v>0.96209999999999996</v>
      </c>
      <c r="AH16" s="94"/>
      <c r="AI16" s="94"/>
      <c r="AJ16" s="100"/>
      <c r="AK16" s="45"/>
      <c r="AL16" s="41"/>
      <c r="AM16" s="94"/>
      <c r="AN16" s="27"/>
      <c r="AO16" s="27"/>
      <c r="AP16" s="48"/>
      <c r="AQ16" s="45"/>
      <c r="AR16" s="41"/>
      <c r="AS16" s="94"/>
      <c r="AT16" s="94"/>
      <c r="AU16" s="94"/>
      <c r="AV16" s="48"/>
      <c r="AW16" s="45"/>
      <c r="AX16" s="41"/>
      <c r="AY16" s="94"/>
      <c r="AZ16" s="94"/>
      <c r="BA16" s="94"/>
      <c r="BB16" s="100"/>
      <c r="BC16" s="45"/>
      <c r="BD16" s="41"/>
      <c r="BE16" s="94">
        <v>0.92300000000000004</v>
      </c>
      <c r="BF16" s="27"/>
      <c r="BG16" s="27"/>
      <c r="BH16" s="48"/>
    </row>
    <row r="17" spans="1:60" x14ac:dyDescent="0.25">
      <c r="A17" s="45"/>
      <c r="B17" s="41"/>
      <c r="C17" s="95">
        <v>1.0920000000000001</v>
      </c>
      <c r="D17" s="95"/>
      <c r="E17" s="95"/>
      <c r="F17" s="97"/>
      <c r="G17" s="45"/>
      <c r="H17" s="41"/>
      <c r="I17" s="94"/>
      <c r="J17" s="94"/>
      <c r="K17" s="27"/>
      <c r="L17" s="48"/>
      <c r="M17" s="45"/>
      <c r="N17" s="41"/>
      <c r="O17" s="94"/>
      <c r="P17" s="94"/>
      <c r="Q17" s="94"/>
      <c r="R17" s="100"/>
      <c r="S17" s="99"/>
      <c r="T17" s="101"/>
      <c r="U17" s="94"/>
      <c r="V17" s="94"/>
      <c r="W17" s="94"/>
      <c r="X17" s="100"/>
      <c r="Y17" s="99"/>
      <c r="Z17" s="101"/>
      <c r="AA17" s="94"/>
      <c r="AB17" s="94"/>
      <c r="AC17" s="94"/>
      <c r="AD17" s="100"/>
      <c r="AE17" s="99"/>
      <c r="AF17" s="101"/>
      <c r="AG17" s="94">
        <v>0.99419999999999997</v>
      </c>
      <c r="AH17" s="94"/>
      <c r="AI17" s="27"/>
      <c r="AJ17" s="48"/>
      <c r="AK17" s="45"/>
      <c r="AL17" s="41"/>
      <c r="AM17" s="94"/>
      <c r="AN17" s="27"/>
      <c r="AO17" s="27"/>
      <c r="AP17" s="48"/>
      <c r="AQ17" s="45"/>
      <c r="AR17" s="41"/>
      <c r="AS17" s="94"/>
      <c r="AT17" s="94"/>
      <c r="AU17" s="94"/>
      <c r="AV17" s="48"/>
      <c r="AW17" s="45"/>
      <c r="AX17" s="41"/>
      <c r="AY17" s="94"/>
      <c r="AZ17" s="94"/>
      <c r="BA17" s="94"/>
      <c r="BB17" s="100"/>
      <c r="BC17" s="45"/>
      <c r="BD17" s="41"/>
      <c r="BE17" s="94">
        <v>1.0860000000000001</v>
      </c>
      <c r="BF17" s="27"/>
      <c r="BG17" s="27"/>
      <c r="BH17" s="48"/>
    </row>
    <row r="18" spans="1:60" x14ac:dyDescent="0.25">
      <c r="A18" s="45"/>
      <c r="B18" s="41"/>
      <c r="C18" s="95">
        <v>1.0780000000000001</v>
      </c>
      <c r="D18" s="95"/>
      <c r="E18" s="95"/>
      <c r="F18" s="97"/>
      <c r="G18" s="45"/>
      <c r="H18" s="41"/>
      <c r="I18" s="94"/>
      <c r="J18" s="94"/>
      <c r="K18" s="27"/>
      <c r="L18" s="48"/>
      <c r="M18" s="45"/>
      <c r="N18" s="41"/>
      <c r="O18" s="94"/>
      <c r="P18" s="94"/>
      <c r="Q18" s="94"/>
      <c r="R18" s="100"/>
      <c r="S18" s="99"/>
      <c r="T18" s="101"/>
      <c r="U18" s="94"/>
      <c r="V18" s="94"/>
      <c r="W18" s="94"/>
      <c r="X18" s="100"/>
      <c r="Y18" s="99"/>
      <c r="Z18" s="101"/>
      <c r="AA18" s="94"/>
      <c r="AB18" s="94"/>
      <c r="AC18" s="94"/>
      <c r="AD18" s="100"/>
      <c r="AE18" s="99"/>
      <c r="AF18" s="101"/>
      <c r="AG18" s="94">
        <v>0.95579999999999998</v>
      </c>
      <c r="AH18" s="94"/>
      <c r="AI18" s="27"/>
      <c r="AJ18" s="48"/>
      <c r="AK18" s="45"/>
      <c r="AL18" s="41"/>
      <c r="AM18" s="94"/>
      <c r="AN18" s="27"/>
      <c r="AO18" s="27"/>
      <c r="AP18" s="48"/>
      <c r="AQ18" s="45"/>
      <c r="AR18" s="41"/>
      <c r="AS18" s="94"/>
      <c r="AT18" s="94"/>
      <c r="AU18" s="94"/>
      <c r="AV18" s="48"/>
      <c r="AW18" s="45"/>
      <c r="AX18" s="41"/>
      <c r="AY18" s="94"/>
      <c r="AZ18" s="94"/>
      <c r="BA18" s="94"/>
      <c r="BB18" s="100"/>
      <c r="BC18" s="45"/>
      <c r="BD18" s="41"/>
      <c r="BE18" s="94">
        <v>1.1020000000000001</v>
      </c>
      <c r="BF18" s="27"/>
      <c r="BG18" s="27"/>
      <c r="BH18" s="48"/>
    </row>
    <row r="19" spans="1:60" x14ac:dyDescent="0.25">
      <c r="A19" s="45"/>
      <c r="B19" s="41"/>
      <c r="C19" s="95">
        <v>1.1120000000000001</v>
      </c>
      <c r="D19" s="95"/>
      <c r="E19" s="95"/>
      <c r="F19" s="97"/>
      <c r="G19" s="45"/>
      <c r="H19" s="41"/>
      <c r="I19" s="94"/>
      <c r="J19" s="94"/>
      <c r="K19" s="27"/>
      <c r="L19" s="48"/>
      <c r="M19" s="45"/>
      <c r="N19" s="41"/>
      <c r="O19" s="94"/>
      <c r="P19" s="94"/>
      <c r="Q19" s="94"/>
      <c r="R19" s="100"/>
      <c r="S19" s="99"/>
      <c r="T19" s="101"/>
      <c r="U19" s="94"/>
      <c r="V19" s="94"/>
      <c r="W19" s="94"/>
      <c r="X19" s="100"/>
      <c r="Y19" s="99"/>
      <c r="Z19" s="101"/>
      <c r="AA19" s="94"/>
      <c r="AB19" s="94"/>
      <c r="AC19" s="94"/>
      <c r="AD19" s="100"/>
      <c r="AE19" s="99"/>
      <c r="AF19" s="101"/>
      <c r="AG19" s="94">
        <v>0.9849</v>
      </c>
      <c r="AH19" s="94"/>
      <c r="AI19" s="27"/>
      <c r="AJ19" s="48"/>
      <c r="AK19" s="45"/>
      <c r="AL19" s="41"/>
      <c r="AM19" s="94"/>
      <c r="AN19" s="27"/>
      <c r="AO19" s="27"/>
      <c r="AP19" s="48"/>
      <c r="AQ19" s="45"/>
      <c r="AR19" s="41"/>
      <c r="AS19" s="94"/>
      <c r="AT19" s="94"/>
      <c r="AU19" s="94"/>
      <c r="AV19" s="48"/>
      <c r="AW19" s="45"/>
      <c r="AX19" s="41"/>
      <c r="AY19" s="94"/>
      <c r="AZ19" s="94"/>
      <c r="BA19" s="94"/>
      <c r="BB19" s="100"/>
      <c r="BC19" s="45"/>
      <c r="BD19" s="41"/>
      <c r="BE19" s="94">
        <v>1.012</v>
      </c>
      <c r="BF19" s="27"/>
      <c r="BG19" s="27"/>
      <c r="BH19" s="48"/>
    </row>
    <row r="20" spans="1:60" x14ac:dyDescent="0.25">
      <c r="A20" s="45"/>
      <c r="B20" s="41"/>
      <c r="C20" s="95">
        <v>1.196</v>
      </c>
      <c r="D20" s="95"/>
      <c r="E20" s="95"/>
      <c r="F20" s="97"/>
      <c r="G20" s="45"/>
      <c r="H20" s="41"/>
      <c r="I20" s="94"/>
      <c r="J20" s="94"/>
      <c r="K20" s="27"/>
      <c r="L20" s="48"/>
      <c r="M20" s="45"/>
      <c r="N20" s="41"/>
      <c r="O20" s="94"/>
      <c r="P20" s="94"/>
      <c r="Q20" s="94"/>
      <c r="R20" s="100"/>
      <c r="S20" s="99"/>
      <c r="T20" s="101"/>
      <c r="U20" s="94"/>
      <c r="V20" s="94"/>
      <c r="W20" s="94"/>
      <c r="X20" s="100"/>
      <c r="Y20" s="99"/>
      <c r="Z20" s="101"/>
      <c r="AA20" s="94"/>
      <c r="AB20" s="94"/>
      <c r="AC20" s="94"/>
      <c r="AD20" s="100"/>
      <c r="AE20" s="99"/>
      <c r="AF20" s="101"/>
      <c r="AG20" s="94">
        <v>0.96930000000000005</v>
      </c>
      <c r="AH20" s="94"/>
      <c r="AI20" s="27"/>
      <c r="AJ20" s="48"/>
      <c r="AK20" s="45"/>
      <c r="AL20" s="41"/>
      <c r="AM20" s="94"/>
      <c r="AN20" s="27"/>
      <c r="AO20" s="27"/>
      <c r="AP20" s="48"/>
      <c r="AQ20" s="45"/>
      <c r="AR20" s="41"/>
      <c r="AS20" s="94"/>
      <c r="AT20" s="94"/>
      <c r="AU20" s="94"/>
      <c r="AV20" s="48"/>
      <c r="AW20" s="45"/>
      <c r="AX20" s="41"/>
      <c r="AY20" s="94"/>
      <c r="AZ20" s="94"/>
      <c r="BA20" s="94"/>
      <c r="BB20" s="100"/>
      <c r="BC20" s="45"/>
      <c r="BD20" s="41"/>
      <c r="BE20" s="94">
        <v>0.9032</v>
      </c>
      <c r="BF20" s="94"/>
      <c r="BG20" s="27"/>
      <c r="BH20" s="48"/>
    </row>
    <row r="21" spans="1:60" x14ac:dyDescent="0.25">
      <c r="A21" s="45"/>
      <c r="B21" s="41"/>
      <c r="C21" s="95">
        <v>1.1459999999999999</v>
      </c>
      <c r="D21" s="95"/>
      <c r="E21" s="95"/>
      <c r="F21" s="97"/>
      <c r="G21" s="45"/>
      <c r="H21" s="41"/>
      <c r="I21" s="94"/>
      <c r="J21" s="94"/>
      <c r="K21" s="27"/>
      <c r="L21" s="48"/>
      <c r="M21" s="45"/>
      <c r="N21" s="41"/>
      <c r="O21" s="94"/>
      <c r="P21" s="94"/>
      <c r="Q21" s="94"/>
      <c r="R21" s="100"/>
      <c r="S21" s="99"/>
      <c r="T21" s="101"/>
      <c r="U21" s="94"/>
      <c r="V21" s="94"/>
      <c r="W21" s="94"/>
      <c r="X21" s="100"/>
      <c r="Y21" s="99"/>
      <c r="Z21" s="101"/>
      <c r="AA21" s="94"/>
      <c r="AB21" s="94"/>
      <c r="AC21" s="94"/>
      <c r="AD21" s="100"/>
      <c r="AE21" s="99"/>
      <c r="AF21" s="101"/>
      <c r="AG21" s="94">
        <v>0.96150000000000002</v>
      </c>
      <c r="AH21" s="94"/>
      <c r="AI21" s="27"/>
      <c r="AJ21" s="48"/>
      <c r="AK21" s="45"/>
      <c r="AL21" s="41"/>
      <c r="AM21" s="94"/>
      <c r="AN21" s="27"/>
      <c r="AO21" s="27"/>
      <c r="AP21" s="48"/>
      <c r="AQ21" s="45"/>
      <c r="AR21" s="41"/>
      <c r="AS21" s="94"/>
      <c r="AT21" s="94"/>
      <c r="AU21" s="94"/>
      <c r="AV21" s="48"/>
      <c r="AW21" s="45"/>
      <c r="AX21" s="41"/>
      <c r="AY21" s="94"/>
      <c r="AZ21" s="94"/>
      <c r="BA21" s="94"/>
      <c r="BB21" s="100"/>
      <c r="BC21" s="45"/>
      <c r="BD21" s="41"/>
      <c r="BE21" s="94">
        <v>0.92600000000000005</v>
      </c>
      <c r="BF21" s="94"/>
      <c r="BG21" s="27"/>
      <c r="BH21" s="48"/>
    </row>
    <row r="22" spans="1:60" x14ac:dyDescent="0.25">
      <c r="A22" s="45"/>
      <c r="B22" s="41"/>
      <c r="C22" s="95">
        <v>1.161</v>
      </c>
      <c r="D22" s="95"/>
      <c r="E22" s="95"/>
      <c r="F22" s="97"/>
      <c r="G22" s="45"/>
      <c r="H22" s="41"/>
      <c r="I22" s="94"/>
      <c r="J22" s="94"/>
      <c r="K22" s="27"/>
      <c r="L22" s="48"/>
      <c r="M22" s="45"/>
      <c r="N22" s="41"/>
      <c r="O22" s="94"/>
      <c r="P22" s="94"/>
      <c r="Q22" s="94"/>
      <c r="R22" s="100"/>
      <c r="S22" s="99"/>
      <c r="T22" s="101"/>
      <c r="U22" s="94"/>
      <c r="V22" s="94"/>
      <c r="W22" s="94"/>
      <c r="X22" s="100"/>
      <c r="Y22" s="99"/>
      <c r="Z22" s="101"/>
      <c r="AA22" s="94"/>
      <c r="AB22" s="94"/>
      <c r="AC22" s="94"/>
      <c r="AD22" s="100"/>
      <c r="AE22" s="99"/>
      <c r="AF22" s="101"/>
      <c r="AG22" s="94">
        <v>0.96819999999999995</v>
      </c>
      <c r="AH22" s="94"/>
      <c r="AI22" s="27"/>
      <c r="AJ22" s="48"/>
      <c r="AK22" s="45"/>
      <c r="AL22" s="41"/>
      <c r="AM22" s="94"/>
      <c r="AN22" s="27"/>
      <c r="AO22" s="27"/>
      <c r="AP22" s="48"/>
      <c r="AQ22" s="45"/>
      <c r="AR22" s="41"/>
      <c r="AS22" s="27"/>
      <c r="AT22" s="27"/>
      <c r="AU22" s="27"/>
      <c r="AV22" s="48"/>
      <c r="AW22" s="45"/>
      <c r="AX22" s="41"/>
      <c r="AY22" s="94"/>
      <c r="AZ22" s="94"/>
      <c r="BA22" s="94"/>
      <c r="BB22" s="100"/>
      <c r="BC22" s="45"/>
      <c r="BD22" s="41"/>
      <c r="BE22" s="94"/>
      <c r="BF22" s="94"/>
      <c r="BG22" s="27"/>
      <c r="BH22" s="48"/>
    </row>
    <row r="23" spans="1:60" x14ac:dyDescent="0.25">
      <c r="A23" s="45"/>
      <c r="B23" s="41"/>
      <c r="C23" s="95">
        <v>0.95430000000000004</v>
      </c>
      <c r="D23" s="95"/>
      <c r="E23" s="95"/>
      <c r="F23" s="97"/>
      <c r="G23" s="45"/>
      <c r="H23" s="41"/>
      <c r="I23" s="94"/>
      <c r="J23" s="94"/>
      <c r="K23" s="27"/>
      <c r="L23" s="48"/>
      <c r="M23" s="45"/>
      <c r="N23" s="41"/>
      <c r="O23" s="94"/>
      <c r="P23" s="94"/>
      <c r="Q23" s="94"/>
      <c r="R23" s="100"/>
      <c r="S23" s="99"/>
      <c r="T23" s="101"/>
      <c r="U23" s="94"/>
      <c r="V23" s="94"/>
      <c r="W23" s="94"/>
      <c r="X23" s="100"/>
      <c r="Y23" s="99"/>
      <c r="Z23" s="101"/>
      <c r="AA23" s="94"/>
      <c r="AB23" s="94"/>
      <c r="AC23" s="94"/>
      <c r="AD23" s="100"/>
      <c r="AE23" s="99"/>
      <c r="AF23" s="101"/>
      <c r="AG23" s="94">
        <v>0.87870000000000004</v>
      </c>
      <c r="AH23" s="94"/>
      <c r="AI23" s="27"/>
      <c r="AJ23" s="48"/>
      <c r="AK23" s="45"/>
      <c r="AL23" s="41"/>
      <c r="AM23" s="94"/>
      <c r="AN23" s="27"/>
      <c r="AO23" s="27"/>
      <c r="AP23" s="48"/>
      <c r="AQ23" s="45"/>
      <c r="AR23" s="41"/>
      <c r="AS23" s="27"/>
      <c r="AT23" s="27"/>
      <c r="AU23" s="27"/>
      <c r="AV23" s="48"/>
      <c r="AW23" s="45"/>
      <c r="AX23" s="41"/>
      <c r="AY23" s="94"/>
      <c r="AZ23" s="94"/>
      <c r="BA23" s="94"/>
      <c r="BB23" s="100"/>
      <c r="BC23" s="45"/>
      <c r="BD23" s="41"/>
      <c r="BE23" s="94"/>
      <c r="BF23" s="94"/>
      <c r="BG23" s="27"/>
      <c r="BH23" s="48"/>
    </row>
    <row r="24" spans="1:60" x14ac:dyDescent="0.25">
      <c r="A24" s="45"/>
      <c r="B24" s="41"/>
      <c r="C24" s="95">
        <v>1.1779999999999999</v>
      </c>
      <c r="D24" s="95"/>
      <c r="E24" s="71"/>
      <c r="F24" s="88"/>
      <c r="G24" s="45"/>
      <c r="H24" s="41"/>
      <c r="I24" s="94"/>
      <c r="J24" s="94"/>
      <c r="K24" s="27"/>
      <c r="L24" s="48"/>
      <c r="M24" s="45"/>
      <c r="N24" s="41"/>
      <c r="O24" s="94"/>
      <c r="P24" s="94"/>
      <c r="Q24" s="94"/>
      <c r="R24" s="100"/>
      <c r="S24" s="99"/>
      <c r="T24" s="101"/>
      <c r="U24" s="94"/>
      <c r="V24" s="94"/>
      <c r="W24" s="94"/>
      <c r="X24" s="100"/>
      <c r="Y24" s="99"/>
      <c r="Z24" s="101"/>
      <c r="AA24" s="94"/>
      <c r="AB24" s="94"/>
      <c r="AC24" s="94"/>
      <c r="AD24" s="100"/>
      <c r="AE24" s="99"/>
      <c r="AF24" s="101"/>
      <c r="AG24" s="94">
        <v>0.95840000000000003</v>
      </c>
      <c r="AH24" s="94"/>
      <c r="AI24" s="27"/>
      <c r="AJ24" s="48"/>
      <c r="AK24" s="45"/>
      <c r="AL24" s="41"/>
      <c r="AM24" s="94"/>
      <c r="AN24" s="27"/>
      <c r="AO24" s="27"/>
      <c r="AP24" s="48"/>
      <c r="AQ24" s="45"/>
      <c r="AR24" s="41"/>
      <c r="AS24" s="27"/>
      <c r="AT24" s="27"/>
      <c r="AU24" s="27"/>
      <c r="AV24" s="48"/>
      <c r="AW24" s="45"/>
      <c r="AX24" s="41"/>
      <c r="AY24" s="27"/>
      <c r="AZ24" s="27"/>
      <c r="BA24" s="27"/>
      <c r="BB24" s="48"/>
      <c r="BC24" s="45"/>
      <c r="BD24" s="41"/>
      <c r="BE24" s="94"/>
      <c r="BF24" s="94"/>
      <c r="BG24" s="27"/>
      <c r="BH24" s="48"/>
    </row>
    <row r="25" spans="1:60" x14ac:dyDescent="0.25">
      <c r="A25" s="45"/>
      <c r="B25" s="41"/>
      <c r="C25" s="95"/>
      <c r="D25" s="95"/>
      <c r="E25" s="71"/>
      <c r="F25" s="88"/>
      <c r="G25" s="45"/>
      <c r="H25" s="41"/>
      <c r="I25" s="94"/>
      <c r="J25" s="94"/>
      <c r="K25" s="27"/>
      <c r="L25" s="48"/>
      <c r="M25" s="45"/>
      <c r="N25" s="41"/>
      <c r="O25" s="94"/>
      <c r="P25" s="94"/>
      <c r="Q25" s="94"/>
      <c r="R25" s="100"/>
      <c r="S25" s="99"/>
      <c r="T25" s="101"/>
      <c r="U25" s="94"/>
      <c r="V25" s="94"/>
      <c r="W25" s="94"/>
      <c r="X25" s="100"/>
      <c r="Y25" s="99"/>
      <c r="Z25" s="101"/>
      <c r="AA25" s="94"/>
      <c r="AB25" s="94"/>
      <c r="AC25" s="94"/>
      <c r="AD25" s="100"/>
      <c r="AE25" s="99"/>
      <c r="AF25" s="101"/>
      <c r="AG25" s="94">
        <v>0.86739999999999995</v>
      </c>
      <c r="AH25" s="94"/>
      <c r="AI25" s="27"/>
      <c r="AJ25" s="48"/>
      <c r="AK25" s="45"/>
      <c r="AL25" s="41"/>
      <c r="AM25" s="94"/>
      <c r="AN25" s="27"/>
      <c r="AO25" s="27"/>
      <c r="AP25" s="48"/>
      <c r="AQ25" s="45"/>
      <c r="AR25" s="41"/>
      <c r="AS25" s="27"/>
      <c r="AT25" s="27"/>
      <c r="AU25" s="27"/>
      <c r="AV25" s="48"/>
      <c r="AW25" s="45"/>
      <c r="AX25" s="41"/>
      <c r="AY25" s="27"/>
      <c r="AZ25" s="27"/>
      <c r="BA25" s="27"/>
      <c r="BB25" s="48"/>
      <c r="BC25" s="45"/>
      <c r="BD25" s="41"/>
      <c r="BE25" s="94"/>
      <c r="BF25" s="94"/>
      <c r="BG25" s="27"/>
      <c r="BH25" s="48"/>
    </row>
    <row r="26" spans="1:60" x14ac:dyDescent="0.25">
      <c r="A26" s="45"/>
      <c r="B26" s="41"/>
      <c r="C26" s="95"/>
      <c r="D26" s="95"/>
      <c r="E26" s="71"/>
      <c r="F26" s="88"/>
      <c r="G26" s="45"/>
      <c r="H26" s="41"/>
      <c r="I26" s="94"/>
      <c r="J26" s="94"/>
      <c r="K26" s="27"/>
      <c r="L26" s="48"/>
      <c r="M26" s="45"/>
      <c r="N26" s="41"/>
      <c r="O26" s="94"/>
      <c r="P26" s="94"/>
      <c r="Q26" s="94"/>
      <c r="R26" s="100"/>
      <c r="S26" s="99"/>
      <c r="T26" s="101"/>
      <c r="U26" s="94"/>
      <c r="V26" s="94"/>
      <c r="W26" s="94"/>
      <c r="X26" s="100"/>
      <c r="Y26" s="99"/>
      <c r="Z26" s="101"/>
      <c r="AA26" s="94"/>
      <c r="AB26" s="94"/>
      <c r="AC26" s="94"/>
      <c r="AD26" s="100"/>
      <c r="AE26" s="99"/>
      <c r="AF26" s="101"/>
      <c r="AG26" s="94">
        <v>0.93869999999999998</v>
      </c>
      <c r="AH26" s="94"/>
      <c r="AI26" s="27"/>
      <c r="AJ26" s="48"/>
      <c r="AK26" s="45"/>
      <c r="AL26" s="41"/>
      <c r="AM26" s="94"/>
      <c r="AN26" s="27"/>
      <c r="AO26" s="27"/>
      <c r="AP26" s="48"/>
      <c r="AQ26" s="45"/>
      <c r="AR26" s="41"/>
      <c r="AS26" s="27"/>
      <c r="AT26" s="27"/>
      <c r="AU26" s="27"/>
      <c r="AV26" s="48"/>
      <c r="AW26" s="45"/>
      <c r="AX26" s="41"/>
      <c r="AY26" s="27"/>
      <c r="AZ26" s="27"/>
      <c r="BA26" s="27"/>
      <c r="BB26" s="48"/>
      <c r="BC26" s="45"/>
      <c r="BD26" s="41"/>
      <c r="BE26" s="27"/>
      <c r="BF26" s="27"/>
      <c r="BG26" s="27"/>
      <c r="BH26" s="48"/>
    </row>
    <row r="27" spans="1:60" x14ac:dyDescent="0.25">
      <c r="A27" s="45"/>
      <c r="B27" s="41"/>
      <c r="C27" s="95"/>
      <c r="D27" s="95"/>
      <c r="E27" s="71"/>
      <c r="F27" s="88"/>
      <c r="G27" s="45"/>
      <c r="H27" s="41"/>
      <c r="I27" s="94"/>
      <c r="J27" s="94"/>
      <c r="K27" s="27"/>
      <c r="L27" s="48"/>
      <c r="M27" s="45"/>
      <c r="N27" s="41"/>
      <c r="O27" s="94"/>
      <c r="P27" s="94"/>
      <c r="Q27" s="94"/>
      <c r="R27" s="100"/>
      <c r="S27" s="99"/>
      <c r="T27" s="101"/>
      <c r="U27" s="94"/>
      <c r="V27" s="94"/>
      <c r="W27" s="94"/>
      <c r="X27" s="100"/>
      <c r="Y27" s="99"/>
      <c r="Z27" s="101"/>
      <c r="AA27" s="94"/>
      <c r="AB27" s="94"/>
      <c r="AC27" s="94"/>
      <c r="AD27" s="100"/>
      <c r="AE27" s="99"/>
      <c r="AF27" s="101"/>
      <c r="AG27" s="94">
        <v>0.88670000000000004</v>
      </c>
      <c r="AH27" s="94"/>
      <c r="AI27" s="27"/>
      <c r="AJ27" s="48"/>
      <c r="AK27" s="45"/>
      <c r="AL27" s="41"/>
      <c r="AM27" s="94"/>
      <c r="AN27" s="27"/>
      <c r="AO27" s="27"/>
      <c r="AP27" s="48"/>
      <c r="AQ27" s="45"/>
      <c r="AR27" s="41"/>
      <c r="AS27" s="27"/>
      <c r="AT27" s="27"/>
      <c r="AU27" s="27"/>
      <c r="AV27" s="48"/>
      <c r="AW27" s="45"/>
      <c r="AX27" s="41"/>
      <c r="AY27" s="27"/>
      <c r="AZ27" s="27"/>
      <c r="BA27" s="27"/>
      <c r="BB27" s="48"/>
      <c r="BC27" s="45"/>
      <c r="BD27" s="41"/>
      <c r="BE27" s="27"/>
      <c r="BF27" s="27"/>
      <c r="BG27" s="27"/>
      <c r="BH27" s="48"/>
    </row>
    <row r="28" spans="1:60" x14ac:dyDescent="0.25">
      <c r="A28" s="45"/>
      <c r="B28" s="41"/>
      <c r="C28" s="95"/>
      <c r="D28" s="95"/>
      <c r="E28" s="71"/>
      <c r="F28" s="88"/>
      <c r="G28" s="45"/>
      <c r="H28" s="41"/>
      <c r="I28" s="94"/>
      <c r="J28" s="94"/>
      <c r="K28" s="27"/>
      <c r="L28" s="48"/>
      <c r="M28" s="45"/>
      <c r="N28" s="41"/>
      <c r="O28" s="94"/>
      <c r="P28" s="94"/>
      <c r="Q28" s="94"/>
      <c r="R28" s="100"/>
      <c r="S28" s="99"/>
      <c r="T28" s="101"/>
      <c r="U28" s="94"/>
      <c r="V28" s="94"/>
      <c r="W28" s="94"/>
      <c r="X28" s="100"/>
      <c r="Y28" s="99"/>
      <c r="Z28" s="101"/>
      <c r="AA28" s="94"/>
      <c r="AB28" s="94"/>
      <c r="AC28" s="94"/>
      <c r="AD28" s="100"/>
      <c r="AE28" s="99"/>
      <c r="AF28" s="101"/>
      <c r="AG28" s="94">
        <v>0.90380000000000005</v>
      </c>
      <c r="AH28" s="94"/>
      <c r="AI28" s="27"/>
      <c r="AJ28" s="48"/>
      <c r="AK28" s="45"/>
      <c r="AL28" s="41"/>
      <c r="AM28" s="27"/>
      <c r="AN28" s="27"/>
      <c r="AO28" s="27"/>
      <c r="AP28" s="48"/>
      <c r="AQ28" s="45"/>
      <c r="AR28" s="41"/>
      <c r="AS28" s="27"/>
      <c r="AT28" s="27"/>
      <c r="AU28" s="27"/>
      <c r="AV28" s="48"/>
      <c r="AW28" s="45"/>
      <c r="AX28" s="41"/>
      <c r="AY28" s="27"/>
      <c r="AZ28" s="27"/>
      <c r="BA28" s="27"/>
      <c r="BB28" s="48"/>
      <c r="BC28" s="45"/>
      <c r="BD28" s="41"/>
      <c r="BE28" s="27"/>
      <c r="BF28" s="27"/>
      <c r="BG28" s="27"/>
      <c r="BH28" s="48"/>
    </row>
    <row r="29" spans="1:60" x14ac:dyDescent="0.25">
      <c r="A29" s="45"/>
      <c r="B29" s="41"/>
      <c r="C29" s="71"/>
      <c r="D29" s="71"/>
      <c r="E29" s="71"/>
      <c r="F29" s="88"/>
      <c r="G29" s="45"/>
      <c r="H29" s="41"/>
      <c r="I29" s="94"/>
      <c r="J29" s="94"/>
      <c r="K29" s="27"/>
      <c r="L29" s="48"/>
      <c r="M29" s="45"/>
      <c r="N29" s="41"/>
      <c r="O29" s="94"/>
      <c r="P29" s="94"/>
      <c r="Q29" s="94"/>
      <c r="R29" s="100"/>
      <c r="S29" s="99"/>
      <c r="T29" s="101"/>
      <c r="U29" s="94"/>
      <c r="V29" s="94"/>
      <c r="W29" s="94"/>
      <c r="X29" s="100"/>
      <c r="Y29" s="99"/>
      <c r="Z29" s="101"/>
      <c r="AA29" s="94"/>
      <c r="AB29" s="94"/>
      <c r="AC29" s="94"/>
      <c r="AD29" s="100"/>
      <c r="AE29" s="99"/>
      <c r="AF29" s="101"/>
      <c r="AG29" s="94">
        <v>0.87819999999999998</v>
      </c>
      <c r="AH29" s="94"/>
      <c r="AI29" s="27"/>
      <c r="AJ29" s="48"/>
      <c r="AK29" s="45"/>
      <c r="AL29" s="41"/>
      <c r="AM29" s="27"/>
      <c r="AN29" s="27"/>
      <c r="AO29" s="27"/>
      <c r="AP29" s="48"/>
      <c r="AQ29" s="45"/>
      <c r="AR29" s="41"/>
      <c r="AS29" s="27"/>
      <c r="AT29" s="27"/>
      <c r="AU29" s="27"/>
      <c r="AV29" s="48"/>
      <c r="AW29" s="45"/>
      <c r="AX29" s="41"/>
      <c r="AY29" s="27"/>
      <c r="AZ29" s="27"/>
      <c r="BA29" s="27"/>
      <c r="BB29" s="48"/>
      <c r="BC29" s="45"/>
      <c r="BD29" s="41"/>
      <c r="BE29" s="27"/>
      <c r="BF29" s="27"/>
      <c r="BG29" s="27"/>
      <c r="BH29" s="48"/>
    </row>
    <row r="30" spans="1:60" x14ac:dyDescent="0.25">
      <c r="A30" s="45"/>
      <c r="B30" s="41"/>
      <c r="C30" s="71"/>
      <c r="D30" s="71"/>
      <c r="E30" s="71"/>
      <c r="F30" s="88"/>
      <c r="G30" s="45"/>
      <c r="H30" s="41"/>
      <c r="I30" s="94"/>
      <c r="J30" s="94"/>
      <c r="K30" s="27"/>
      <c r="L30" s="48"/>
      <c r="M30" s="45"/>
      <c r="N30" s="41"/>
      <c r="O30" s="94"/>
      <c r="P30" s="94"/>
      <c r="Q30" s="94"/>
      <c r="R30" s="100"/>
      <c r="S30" s="99"/>
      <c r="T30" s="101"/>
      <c r="U30" s="94"/>
      <c r="V30" s="94"/>
      <c r="W30" s="94"/>
      <c r="X30" s="100"/>
      <c r="Y30" s="99"/>
      <c r="Z30" s="101"/>
      <c r="AA30" s="94"/>
      <c r="AB30" s="94"/>
      <c r="AC30" s="94"/>
      <c r="AD30" s="100"/>
      <c r="AE30" s="99"/>
      <c r="AF30" s="101"/>
      <c r="AG30" s="94">
        <v>1.032</v>
      </c>
      <c r="AH30" s="94"/>
      <c r="AI30" s="27"/>
      <c r="AJ30" s="48"/>
      <c r="AK30" s="45"/>
      <c r="AL30" s="41"/>
      <c r="AM30" s="27"/>
      <c r="AN30" s="27"/>
      <c r="AO30" s="27"/>
      <c r="AP30" s="48"/>
      <c r="AQ30" s="45"/>
      <c r="AR30" s="41"/>
      <c r="AS30" s="27"/>
      <c r="AT30" s="27"/>
      <c r="AU30" s="27"/>
      <c r="AV30" s="48"/>
      <c r="AW30" s="45"/>
      <c r="AX30" s="41"/>
      <c r="AY30" s="27"/>
      <c r="AZ30" s="27"/>
      <c r="BA30" s="27"/>
      <c r="BB30" s="48"/>
      <c r="BC30" s="45"/>
      <c r="BD30" s="41"/>
      <c r="BE30" s="27"/>
      <c r="BF30" s="27"/>
      <c r="BG30" s="27"/>
      <c r="BH30" s="48"/>
    </row>
    <row r="31" spans="1:60" x14ac:dyDescent="0.25">
      <c r="A31" s="45"/>
      <c r="B31" s="41"/>
      <c r="C31" s="71"/>
      <c r="D31" s="71"/>
      <c r="E31" s="71"/>
      <c r="F31" s="88"/>
      <c r="G31" s="45"/>
      <c r="H31" s="41"/>
      <c r="I31" s="94"/>
      <c r="J31" s="94"/>
      <c r="K31" s="27"/>
      <c r="L31" s="48"/>
      <c r="M31" s="45"/>
      <c r="N31" s="41"/>
      <c r="O31" s="94"/>
      <c r="P31" s="94"/>
      <c r="Q31" s="94"/>
      <c r="R31" s="100"/>
      <c r="S31" s="99"/>
      <c r="T31" s="101"/>
      <c r="U31" s="94"/>
      <c r="V31" s="94"/>
      <c r="W31" s="94"/>
      <c r="X31" s="100"/>
      <c r="Y31" s="99"/>
      <c r="Z31" s="101"/>
      <c r="AA31" s="94"/>
      <c r="AB31" s="94"/>
      <c r="AC31" s="94"/>
      <c r="AD31" s="100"/>
      <c r="AE31" s="99"/>
      <c r="AF31" s="101"/>
      <c r="AG31" s="94">
        <v>0.98319999999999996</v>
      </c>
      <c r="AH31" s="94"/>
      <c r="AI31" s="27"/>
      <c r="AJ31" s="48"/>
      <c r="AK31" s="45"/>
      <c r="AL31" s="41"/>
      <c r="AM31" s="27"/>
      <c r="AN31" s="27"/>
      <c r="AO31" s="27"/>
      <c r="AP31" s="48"/>
      <c r="AQ31" s="45"/>
      <c r="AR31" s="41"/>
      <c r="AS31" s="27"/>
      <c r="AT31" s="27"/>
      <c r="AU31" s="27"/>
      <c r="AV31" s="48"/>
      <c r="AW31" s="45"/>
      <c r="AX31" s="41"/>
      <c r="AY31" s="27"/>
      <c r="AZ31" s="27"/>
      <c r="BA31" s="27"/>
      <c r="BB31" s="48"/>
      <c r="BC31" s="45"/>
      <c r="BD31" s="41"/>
      <c r="BE31" s="27"/>
      <c r="BF31" s="27"/>
      <c r="BG31" s="27"/>
      <c r="BH31" s="48"/>
    </row>
    <row r="32" spans="1:60" x14ac:dyDescent="0.25">
      <c r="A32" s="45"/>
      <c r="B32" s="41"/>
      <c r="C32" s="71"/>
      <c r="D32" s="71"/>
      <c r="E32" s="71"/>
      <c r="F32" s="88"/>
      <c r="G32" s="45"/>
      <c r="H32" s="41"/>
      <c r="I32" s="27"/>
      <c r="J32" s="27"/>
      <c r="K32" s="27"/>
      <c r="L32" s="48"/>
      <c r="M32" s="45"/>
      <c r="N32" s="41"/>
      <c r="O32" s="94"/>
      <c r="P32" s="94"/>
      <c r="Q32" s="94"/>
      <c r="R32" s="100"/>
      <c r="S32" s="99"/>
      <c r="T32" s="101"/>
      <c r="U32" s="94"/>
      <c r="V32" s="94"/>
      <c r="W32" s="94"/>
      <c r="X32" s="100"/>
      <c r="Y32" s="99"/>
      <c r="Z32" s="101"/>
      <c r="AA32" s="94"/>
      <c r="AB32" s="94"/>
      <c r="AC32" s="94"/>
      <c r="AD32" s="100"/>
      <c r="AE32" s="99"/>
      <c r="AF32" s="101"/>
      <c r="AG32" s="94">
        <v>0.98870000000000002</v>
      </c>
      <c r="AH32" s="94"/>
      <c r="AI32" s="27"/>
      <c r="AJ32" s="48"/>
      <c r="AK32" s="45"/>
      <c r="AL32" s="41"/>
      <c r="AM32" s="27"/>
      <c r="AN32" s="27"/>
      <c r="AO32" s="27"/>
      <c r="AP32" s="48"/>
      <c r="AQ32" s="45"/>
      <c r="AR32" s="41"/>
      <c r="AS32" s="27"/>
      <c r="AT32" s="27"/>
      <c r="AU32" s="27"/>
      <c r="AV32" s="48"/>
      <c r="AW32" s="45"/>
      <c r="AX32" s="41"/>
      <c r="AY32" s="27"/>
      <c r="AZ32" s="27"/>
      <c r="BA32" s="27"/>
      <c r="BB32" s="48"/>
      <c r="BC32" s="45"/>
      <c r="BD32" s="41"/>
      <c r="BE32" s="27"/>
      <c r="BF32" s="27"/>
      <c r="BG32" s="27"/>
      <c r="BH32" s="48"/>
    </row>
    <row r="33" spans="1:60" x14ac:dyDescent="0.25">
      <c r="A33" s="45"/>
      <c r="B33" s="41"/>
      <c r="C33" s="71"/>
      <c r="D33" s="71"/>
      <c r="E33" s="71"/>
      <c r="F33" s="88"/>
      <c r="G33" s="45"/>
      <c r="H33" s="41"/>
      <c r="I33" s="27"/>
      <c r="J33" s="27"/>
      <c r="K33" s="27"/>
      <c r="L33" s="48"/>
      <c r="M33" s="45"/>
      <c r="N33" s="41"/>
      <c r="O33" s="94"/>
      <c r="P33" s="94"/>
      <c r="Q33" s="94"/>
      <c r="R33" s="100"/>
      <c r="S33" s="99"/>
      <c r="T33" s="101"/>
      <c r="U33" s="94"/>
      <c r="V33" s="94"/>
      <c r="W33" s="94"/>
      <c r="X33" s="100"/>
      <c r="Y33" s="99"/>
      <c r="Z33" s="101"/>
      <c r="AA33" s="94"/>
      <c r="AB33" s="94"/>
      <c r="AC33" s="94"/>
      <c r="AD33" s="100"/>
      <c r="AE33" s="99"/>
      <c r="AF33" s="101"/>
      <c r="AG33" s="94">
        <v>0.95199999999999996</v>
      </c>
      <c r="AH33" s="94"/>
      <c r="AI33" s="27"/>
      <c r="AJ33" s="48"/>
      <c r="AK33" s="45"/>
      <c r="AL33" s="41"/>
      <c r="AM33" s="27"/>
      <c r="AN33" s="27"/>
      <c r="AO33" s="27"/>
      <c r="AP33" s="48"/>
      <c r="AQ33" s="45"/>
      <c r="AR33" s="41"/>
      <c r="AS33" s="27"/>
      <c r="AT33" s="27"/>
      <c r="AU33" s="27"/>
      <c r="AV33" s="48"/>
      <c r="AW33" s="45"/>
      <c r="AX33" s="41"/>
      <c r="AY33" s="27"/>
      <c r="AZ33" s="27"/>
      <c r="BA33" s="27"/>
      <c r="BB33" s="48"/>
      <c r="BC33" s="45"/>
      <c r="BD33" s="41"/>
      <c r="BE33" s="27"/>
      <c r="BF33" s="27"/>
      <c r="BG33" s="27"/>
      <c r="BH33" s="48"/>
    </row>
    <row r="34" spans="1:60" x14ac:dyDescent="0.25">
      <c r="A34" s="45"/>
      <c r="B34" s="41"/>
      <c r="C34" s="71"/>
      <c r="D34" s="71"/>
      <c r="E34" s="71"/>
      <c r="F34" s="88"/>
      <c r="G34" s="45"/>
      <c r="H34" s="41"/>
      <c r="I34" s="27"/>
      <c r="J34" s="27"/>
      <c r="K34" s="27"/>
      <c r="L34" s="48"/>
      <c r="M34" s="45"/>
      <c r="N34" s="41"/>
      <c r="O34" s="94"/>
      <c r="P34" s="94"/>
      <c r="Q34" s="94"/>
      <c r="R34" s="100"/>
      <c r="S34" s="99"/>
      <c r="T34" s="101"/>
      <c r="U34" s="94"/>
      <c r="V34" s="94"/>
      <c r="W34" s="94"/>
      <c r="X34" s="100"/>
      <c r="Y34" s="99"/>
      <c r="Z34" s="101"/>
      <c r="AA34" s="94"/>
      <c r="AB34" s="94"/>
      <c r="AC34" s="94"/>
      <c r="AD34" s="100"/>
      <c r="AE34" s="99"/>
      <c r="AF34" s="101"/>
      <c r="AG34" s="94">
        <v>0.98440000000000005</v>
      </c>
      <c r="AH34" s="94"/>
      <c r="AI34" s="27"/>
      <c r="AJ34" s="48"/>
      <c r="AK34" s="45"/>
      <c r="AL34" s="41"/>
      <c r="AM34" s="27"/>
      <c r="AN34" s="27"/>
      <c r="AO34" s="27"/>
      <c r="AP34" s="48"/>
      <c r="AQ34" s="45"/>
      <c r="AR34" s="41"/>
      <c r="AS34" s="27"/>
      <c r="AT34" s="27"/>
      <c r="AU34" s="27"/>
      <c r="AV34" s="48"/>
      <c r="AW34" s="45"/>
      <c r="AX34" s="41"/>
      <c r="AY34" s="27"/>
      <c r="AZ34" s="27"/>
      <c r="BA34" s="27"/>
      <c r="BB34" s="48"/>
      <c r="BC34" s="45"/>
      <c r="BD34" s="41"/>
      <c r="BE34" s="27"/>
      <c r="BF34" s="27"/>
      <c r="BG34" s="27"/>
      <c r="BH34" s="48"/>
    </row>
    <row r="35" spans="1:60" x14ac:dyDescent="0.25">
      <c r="A35" s="45"/>
      <c r="B35" s="41"/>
      <c r="C35" s="71"/>
      <c r="D35" s="71"/>
      <c r="E35" s="71"/>
      <c r="F35" s="88"/>
      <c r="G35" s="45"/>
      <c r="H35" s="41"/>
      <c r="I35" s="27"/>
      <c r="J35" s="27"/>
      <c r="K35" s="27"/>
      <c r="L35" s="48"/>
      <c r="M35" s="45"/>
      <c r="N35" s="41"/>
      <c r="O35" s="94"/>
      <c r="P35" s="94"/>
      <c r="Q35" s="94"/>
      <c r="R35" s="100"/>
      <c r="S35" s="99"/>
      <c r="T35" s="101"/>
      <c r="U35" s="94"/>
      <c r="V35" s="94"/>
      <c r="W35" s="94"/>
      <c r="X35" s="100"/>
      <c r="Y35" s="99"/>
      <c r="Z35" s="101"/>
      <c r="AA35" s="94"/>
      <c r="AB35" s="94"/>
      <c r="AC35" s="94"/>
      <c r="AD35" s="100"/>
      <c r="AE35" s="99"/>
      <c r="AF35" s="101"/>
      <c r="AG35" s="94">
        <v>0.90710000000000002</v>
      </c>
      <c r="AH35" s="94"/>
      <c r="AI35" s="27"/>
      <c r="AJ35" s="48"/>
      <c r="AK35" s="45"/>
      <c r="AL35" s="41"/>
      <c r="AM35" s="27"/>
      <c r="AN35" s="27"/>
      <c r="AO35" s="27"/>
      <c r="AP35" s="48"/>
      <c r="AQ35" s="45"/>
      <c r="AR35" s="41"/>
      <c r="AS35" s="27"/>
      <c r="AT35" s="27"/>
      <c r="AU35" s="27"/>
      <c r="AV35" s="48"/>
      <c r="AW35" s="45"/>
      <c r="AX35" s="41"/>
      <c r="AY35" s="27"/>
      <c r="AZ35" s="27"/>
      <c r="BA35" s="27"/>
      <c r="BB35" s="48"/>
      <c r="BC35" s="45"/>
      <c r="BD35" s="41"/>
      <c r="BE35" s="27"/>
      <c r="BF35" s="27"/>
      <c r="BG35" s="27"/>
      <c r="BH35" s="48"/>
    </row>
    <row r="36" spans="1:60" x14ac:dyDescent="0.25">
      <c r="A36" s="45"/>
      <c r="B36" s="41"/>
      <c r="C36" s="71"/>
      <c r="D36" s="71"/>
      <c r="E36" s="71"/>
      <c r="F36" s="88"/>
      <c r="G36" s="45"/>
      <c r="H36" s="41"/>
      <c r="I36" s="27"/>
      <c r="J36" s="27"/>
      <c r="K36" s="27"/>
      <c r="L36" s="48"/>
      <c r="M36" s="45"/>
      <c r="N36" s="41"/>
      <c r="O36" s="27"/>
      <c r="P36" s="27"/>
      <c r="Q36" s="27"/>
      <c r="R36" s="48"/>
      <c r="S36" s="45"/>
      <c r="T36" s="41"/>
      <c r="U36" s="27"/>
      <c r="V36" s="27"/>
      <c r="W36" s="27"/>
      <c r="X36" s="48"/>
      <c r="Y36" s="45"/>
      <c r="Z36" s="41"/>
      <c r="AA36" s="27"/>
      <c r="AB36" s="27"/>
      <c r="AC36" s="27"/>
      <c r="AD36" s="48"/>
      <c r="AE36" s="45"/>
      <c r="AF36" s="41"/>
      <c r="AG36" s="94">
        <v>0.99299999999999999</v>
      </c>
      <c r="AH36" s="94"/>
      <c r="AI36" s="27"/>
      <c r="AJ36" s="48"/>
      <c r="AK36" s="45"/>
      <c r="AL36" s="41"/>
      <c r="AM36" s="27"/>
      <c r="AN36" s="27"/>
      <c r="AO36" s="27"/>
      <c r="AP36" s="48"/>
      <c r="AQ36" s="45"/>
      <c r="AR36" s="41"/>
      <c r="AS36" s="27"/>
      <c r="AT36" s="27"/>
      <c r="AU36" s="27"/>
      <c r="AV36" s="48"/>
      <c r="AW36" s="45"/>
      <c r="AX36" s="41"/>
      <c r="AY36" s="27"/>
      <c r="AZ36" s="27"/>
      <c r="BA36" s="27"/>
      <c r="BB36" s="48"/>
      <c r="BC36" s="45"/>
      <c r="BD36" s="41"/>
      <c r="BE36" s="27"/>
      <c r="BF36" s="27"/>
      <c r="BG36" s="27"/>
      <c r="BH36" s="48"/>
    </row>
    <row r="37" spans="1:60" x14ac:dyDescent="0.25">
      <c r="A37" s="45"/>
      <c r="B37" s="41"/>
      <c r="C37" s="71"/>
      <c r="D37" s="71"/>
      <c r="E37" s="71"/>
      <c r="F37" s="88"/>
      <c r="G37" s="45"/>
      <c r="H37" s="41"/>
      <c r="I37" s="27"/>
      <c r="J37" s="27"/>
      <c r="K37" s="27"/>
      <c r="L37" s="48"/>
      <c r="M37" s="45"/>
      <c r="N37" s="41"/>
      <c r="O37" s="27"/>
      <c r="P37" s="27"/>
      <c r="Q37" s="27"/>
      <c r="R37" s="48"/>
      <c r="S37" s="45"/>
      <c r="T37" s="41"/>
      <c r="U37" s="27"/>
      <c r="V37" s="27"/>
      <c r="W37" s="27"/>
      <c r="X37" s="48"/>
      <c r="Y37" s="45"/>
      <c r="Z37" s="41"/>
      <c r="AA37" s="27"/>
      <c r="AB37" s="27"/>
      <c r="AC37" s="27"/>
      <c r="AD37" s="48"/>
      <c r="AE37" s="45"/>
      <c r="AF37" s="41"/>
      <c r="AG37" s="94">
        <v>0.98440000000000005</v>
      </c>
      <c r="AH37" s="94"/>
      <c r="AI37" s="27"/>
      <c r="AJ37" s="48"/>
      <c r="AK37" s="45"/>
      <c r="AL37" s="41"/>
      <c r="AM37" s="27"/>
      <c r="AN37" s="27"/>
      <c r="AO37" s="27"/>
      <c r="AP37" s="48"/>
      <c r="AQ37" s="45"/>
      <c r="AR37" s="41"/>
      <c r="AS37" s="27"/>
      <c r="AT37" s="27"/>
      <c r="AU37" s="27"/>
      <c r="AV37" s="48"/>
      <c r="AW37" s="45"/>
      <c r="AX37" s="41"/>
      <c r="AY37" s="27"/>
      <c r="AZ37" s="27"/>
      <c r="BA37" s="27"/>
      <c r="BB37" s="48"/>
      <c r="BC37" s="45"/>
      <c r="BD37" s="41"/>
      <c r="BE37" s="27"/>
      <c r="BF37" s="27"/>
      <c r="BG37" s="27"/>
      <c r="BH37" s="48"/>
    </row>
    <row r="38" spans="1:60" x14ac:dyDescent="0.25">
      <c r="A38" s="45"/>
      <c r="B38" s="41"/>
      <c r="C38" s="71"/>
      <c r="D38" s="71"/>
      <c r="E38" s="71"/>
      <c r="F38" s="88"/>
      <c r="G38" s="45"/>
      <c r="H38" s="41"/>
      <c r="I38" s="27"/>
      <c r="J38" s="27"/>
      <c r="K38" s="27"/>
      <c r="L38" s="48"/>
      <c r="M38" s="45"/>
      <c r="N38" s="41"/>
      <c r="O38" s="27"/>
      <c r="P38" s="27"/>
      <c r="Q38" s="27"/>
      <c r="R38" s="48"/>
      <c r="S38" s="45"/>
      <c r="T38" s="41"/>
      <c r="U38" s="27"/>
      <c r="V38" s="27"/>
      <c r="W38" s="27"/>
      <c r="X38" s="48"/>
      <c r="Y38" s="45"/>
      <c r="Z38" s="41"/>
      <c r="AA38" s="27"/>
      <c r="AB38" s="27"/>
      <c r="AC38" s="27"/>
      <c r="AD38" s="48"/>
      <c r="AE38" s="45"/>
      <c r="AF38" s="41"/>
      <c r="AG38" s="94">
        <v>1.028</v>
      </c>
      <c r="AH38" s="94"/>
      <c r="AI38" s="27"/>
      <c r="AJ38" s="48"/>
      <c r="AK38" s="45"/>
      <c r="AL38" s="41"/>
      <c r="AM38" s="27"/>
      <c r="AN38" s="27"/>
      <c r="AO38" s="27"/>
      <c r="AP38" s="48"/>
      <c r="AQ38" s="45"/>
      <c r="AR38" s="41"/>
      <c r="AS38" s="27"/>
      <c r="AT38" s="27"/>
      <c r="AU38" s="27"/>
      <c r="AV38" s="48"/>
      <c r="AW38" s="45"/>
      <c r="AX38" s="41"/>
      <c r="AY38" s="27"/>
      <c r="AZ38" s="27"/>
      <c r="BA38" s="27"/>
      <c r="BB38" s="48"/>
      <c r="BC38" s="45"/>
      <c r="BD38" s="41"/>
      <c r="BE38" s="27"/>
      <c r="BF38" s="27"/>
      <c r="BG38" s="27"/>
      <c r="BH38" s="48"/>
    </row>
    <row r="39" spans="1:60" x14ac:dyDescent="0.25">
      <c r="A39" s="45"/>
      <c r="B39" s="41"/>
      <c r="C39" s="71"/>
      <c r="D39" s="71"/>
      <c r="E39" s="71"/>
      <c r="F39" s="88"/>
      <c r="G39" s="45"/>
      <c r="H39" s="41"/>
      <c r="I39" s="27"/>
      <c r="J39" s="27"/>
      <c r="K39" s="27"/>
      <c r="L39" s="48"/>
      <c r="M39" s="45"/>
      <c r="N39" s="41"/>
      <c r="O39" s="27"/>
      <c r="P39" s="27"/>
      <c r="Q39" s="27"/>
      <c r="R39" s="48"/>
      <c r="S39" s="45"/>
      <c r="T39" s="41"/>
      <c r="U39" s="27"/>
      <c r="V39" s="27"/>
      <c r="W39" s="27"/>
      <c r="X39" s="48"/>
      <c r="Y39" s="45"/>
      <c r="Z39" s="41"/>
      <c r="AA39" s="27"/>
      <c r="AB39" s="27"/>
      <c r="AC39" s="27"/>
      <c r="AD39" s="48"/>
      <c r="AE39" s="45"/>
      <c r="AF39" s="41"/>
      <c r="AG39" s="94">
        <v>0.9093</v>
      </c>
      <c r="AH39" s="94"/>
      <c r="AI39" s="27"/>
      <c r="AJ39" s="48"/>
      <c r="AK39" s="45"/>
      <c r="AL39" s="41"/>
      <c r="AM39" s="27"/>
      <c r="AN39" s="27"/>
      <c r="AO39" s="27"/>
      <c r="AP39" s="48"/>
      <c r="AQ39" s="45"/>
      <c r="AR39" s="41"/>
      <c r="AS39" s="27"/>
      <c r="AT39" s="27"/>
      <c r="AU39" s="27"/>
      <c r="AV39" s="48"/>
      <c r="AW39" s="45"/>
      <c r="AX39" s="41"/>
      <c r="AY39" s="27"/>
      <c r="AZ39" s="27"/>
      <c r="BA39" s="27"/>
      <c r="BB39" s="48"/>
      <c r="BC39" s="45"/>
      <c r="BD39" s="41"/>
      <c r="BE39" s="27"/>
      <c r="BF39" s="27"/>
      <c r="BG39" s="27"/>
      <c r="BH39" s="48"/>
    </row>
    <row r="40" spans="1:60" x14ac:dyDescent="0.25">
      <c r="A40" s="45"/>
      <c r="B40" s="41"/>
      <c r="C40" s="71"/>
      <c r="D40" s="71"/>
      <c r="E40" s="71"/>
      <c r="F40" s="88"/>
      <c r="G40" s="45"/>
      <c r="H40" s="41"/>
      <c r="I40" s="27"/>
      <c r="J40" s="27"/>
      <c r="K40" s="27"/>
      <c r="L40" s="48"/>
      <c r="M40" s="45"/>
      <c r="N40" s="41"/>
      <c r="O40" s="27"/>
      <c r="P40" s="27"/>
      <c r="Q40" s="27"/>
      <c r="R40" s="48"/>
      <c r="S40" s="45"/>
      <c r="T40" s="41"/>
      <c r="U40" s="27"/>
      <c r="V40" s="27"/>
      <c r="W40" s="27"/>
      <c r="X40" s="48"/>
      <c r="Y40" s="45"/>
      <c r="Z40" s="41"/>
      <c r="AA40" s="27"/>
      <c r="AB40" s="27"/>
      <c r="AC40" s="27"/>
      <c r="AD40" s="48"/>
      <c r="AE40" s="45"/>
      <c r="AF40" s="41"/>
      <c r="AG40" s="94">
        <v>1.046</v>
      </c>
      <c r="AH40" s="94"/>
      <c r="AI40" s="27"/>
      <c r="AJ40" s="48"/>
      <c r="AK40" s="45"/>
      <c r="AL40" s="41"/>
      <c r="AM40" s="27"/>
      <c r="AN40" s="27"/>
      <c r="AO40" s="27"/>
      <c r="AP40" s="48"/>
      <c r="AQ40" s="45"/>
      <c r="AR40" s="41"/>
      <c r="AS40" s="27"/>
      <c r="AT40" s="27"/>
      <c r="AU40" s="27"/>
      <c r="AV40" s="48"/>
      <c r="AW40" s="45"/>
      <c r="AX40" s="41"/>
      <c r="AY40" s="27"/>
      <c r="AZ40" s="27"/>
      <c r="BA40" s="27"/>
      <c r="BB40" s="48"/>
      <c r="BC40" s="45"/>
      <c r="BD40" s="41"/>
      <c r="BE40" s="27"/>
      <c r="BF40" s="27"/>
      <c r="BG40" s="27"/>
      <c r="BH40" s="48"/>
    </row>
    <row r="41" spans="1:60" x14ac:dyDescent="0.25">
      <c r="A41" s="45"/>
      <c r="B41" s="41"/>
      <c r="C41" s="71"/>
      <c r="D41" s="71"/>
      <c r="E41" s="71"/>
      <c r="F41" s="88"/>
      <c r="G41" s="45"/>
      <c r="H41" s="41"/>
      <c r="I41" s="27"/>
      <c r="J41" s="27"/>
      <c r="K41" s="27"/>
      <c r="L41" s="48"/>
      <c r="M41" s="45"/>
      <c r="N41" s="41"/>
      <c r="O41" s="27"/>
      <c r="P41" s="27"/>
      <c r="Q41" s="27"/>
      <c r="R41" s="48"/>
      <c r="S41" s="45"/>
      <c r="T41" s="41"/>
      <c r="U41" s="27"/>
      <c r="V41" s="27"/>
      <c r="W41" s="27"/>
      <c r="X41" s="48"/>
      <c r="Y41" s="45"/>
      <c r="Z41" s="41"/>
      <c r="AA41" s="27"/>
      <c r="AB41" s="27"/>
      <c r="AC41" s="27"/>
      <c r="AD41" s="48"/>
      <c r="AE41" s="45"/>
      <c r="AF41" s="41"/>
      <c r="AG41" s="94">
        <v>0.94820000000000004</v>
      </c>
      <c r="AH41" s="94"/>
      <c r="AI41" s="27"/>
      <c r="AJ41" s="48"/>
      <c r="AK41" s="45"/>
      <c r="AL41" s="41"/>
      <c r="AM41" s="27"/>
      <c r="AN41" s="27"/>
      <c r="AO41" s="27"/>
      <c r="AP41" s="48"/>
      <c r="AQ41" s="45"/>
      <c r="AR41" s="41"/>
      <c r="AS41" s="27"/>
      <c r="AT41" s="27"/>
      <c r="AU41" s="27"/>
      <c r="AV41" s="48"/>
      <c r="AW41" s="45"/>
      <c r="AX41" s="41"/>
      <c r="AY41" s="27"/>
      <c r="AZ41" s="27"/>
      <c r="BA41" s="27"/>
      <c r="BB41" s="48"/>
      <c r="BC41" s="45"/>
      <c r="BD41" s="41"/>
      <c r="BE41" s="27"/>
      <c r="BF41" s="27"/>
      <c r="BG41" s="27"/>
      <c r="BH41" s="48"/>
    </row>
    <row r="42" spans="1:60" x14ac:dyDescent="0.25">
      <c r="A42" s="45"/>
      <c r="B42" s="41"/>
      <c r="C42" s="71"/>
      <c r="D42" s="71"/>
      <c r="E42" s="71"/>
      <c r="F42" s="88"/>
      <c r="G42" s="45"/>
      <c r="H42" s="41"/>
      <c r="I42" s="27"/>
      <c r="J42" s="27"/>
      <c r="K42" s="27"/>
      <c r="L42" s="48"/>
      <c r="M42" s="45"/>
      <c r="N42" s="41"/>
      <c r="O42" s="27"/>
      <c r="P42" s="27"/>
      <c r="Q42" s="27"/>
      <c r="R42" s="48"/>
      <c r="S42" s="45"/>
      <c r="T42" s="41"/>
      <c r="U42" s="27"/>
      <c r="V42" s="27"/>
      <c r="W42" s="27"/>
      <c r="X42" s="48"/>
      <c r="Y42" s="45"/>
      <c r="Z42" s="41"/>
      <c r="AA42" s="27"/>
      <c r="AB42" s="27"/>
      <c r="AC42" s="27"/>
      <c r="AD42" s="48"/>
      <c r="AE42" s="45"/>
      <c r="AF42" s="41"/>
      <c r="AG42" s="94">
        <v>0.93789999999999996</v>
      </c>
      <c r="AH42" s="94"/>
      <c r="AI42" s="27"/>
      <c r="AJ42" s="48"/>
      <c r="AK42" s="45"/>
      <c r="AL42" s="41"/>
      <c r="AM42" s="27"/>
      <c r="AN42" s="27"/>
      <c r="AO42" s="27"/>
      <c r="AP42" s="48"/>
      <c r="AQ42" s="45"/>
      <c r="AR42" s="41"/>
      <c r="AS42" s="27"/>
      <c r="AT42" s="27"/>
      <c r="AU42" s="27"/>
      <c r="AV42" s="48"/>
      <c r="AW42" s="45"/>
      <c r="AX42" s="41"/>
      <c r="AY42" s="27"/>
      <c r="AZ42" s="27"/>
      <c r="BA42" s="27"/>
      <c r="BB42" s="48"/>
      <c r="BC42" s="45"/>
      <c r="BD42" s="41"/>
      <c r="BE42" s="27"/>
      <c r="BF42" s="27"/>
      <c r="BG42" s="27"/>
      <c r="BH42" s="48"/>
    </row>
    <row r="43" spans="1:60" x14ac:dyDescent="0.25">
      <c r="A43" s="45"/>
      <c r="B43" s="41"/>
      <c r="C43" s="71"/>
      <c r="D43" s="71"/>
      <c r="E43" s="71"/>
      <c r="F43" s="88"/>
      <c r="G43" s="45"/>
      <c r="H43" s="41"/>
      <c r="I43" s="27"/>
      <c r="J43" s="27"/>
      <c r="K43" s="27"/>
      <c r="L43" s="48"/>
      <c r="M43" s="45"/>
      <c r="N43" s="41"/>
      <c r="O43" s="27"/>
      <c r="P43" s="27"/>
      <c r="Q43" s="27"/>
      <c r="R43" s="48"/>
      <c r="S43" s="45"/>
      <c r="T43" s="41"/>
      <c r="U43" s="27"/>
      <c r="V43" s="27"/>
      <c r="W43" s="27"/>
      <c r="X43" s="48"/>
      <c r="Y43" s="45"/>
      <c r="Z43" s="41"/>
      <c r="AA43" s="27"/>
      <c r="AB43" s="27"/>
      <c r="AC43" s="27"/>
      <c r="AD43" s="48"/>
      <c r="AE43" s="45"/>
      <c r="AF43" s="41"/>
      <c r="AG43" s="94">
        <v>0.8911</v>
      </c>
      <c r="AH43" s="94"/>
      <c r="AI43" s="27"/>
      <c r="AJ43" s="48"/>
      <c r="AK43" s="45"/>
      <c r="AL43" s="41"/>
      <c r="AM43" s="27"/>
      <c r="AN43" s="27"/>
      <c r="AO43" s="27"/>
      <c r="AP43" s="48"/>
      <c r="AQ43" s="45"/>
      <c r="AR43" s="41"/>
      <c r="AS43" s="27"/>
      <c r="AT43" s="27"/>
      <c r="AU43" s="27"/>
      <c r="AV43" s="48"/>
      <c r="AW43" s="45"/>
      <c r="AX43" s="41"/>
      <c r="AY43" s="27"/>
      <c r="AZ43" s="27"/>
      <c r="BA43" s="27"/>
      <c r="BB43" s="48"/>
      <c r="BC43" s="45"/>
      <c r="BD43" s="41"/>
      <c r="BE43" s="27"/>
      <c r="BF43" s="27"/>
      <c r="BG43" s="27"/>
      <c r="BH43" s="48"/>
    </row>
    <row r="44" spans="1:60" x14ac:dyDescent="0.25">
      <c r="A44" s="45"/>
      <c r="B44" s="41"/>
      <c r="C44" s="71"/>
      <c r="D44" s="71"/>
      <c r="E44" s="71"/>
      <c r="F44" s="88"/>
      <c r="G44" s="45"/>
      <c r="H44" s="41"/>
      <c r="I44" s="27"/>
      <c r="J44" s="27"/>
      <c r="K44" s="27"/>
      <c r="L44" s="48"/>
      <c r="M44" s="45"/>
      <c r="N44" s="41"/>
      <c r="O44" s="27"/>
      <c r="P44" s="27"/>
      <c r="Q44" s="27"/>
      <c r="R44" s="48"/>
      <c r="S44" s="45"/>
      <c r="T44" s="41"/>
      <c r="U44" s="27"/>
      <c r="V44" s="27"/>
      <c r="W44" s="27"/>
      <c r="X44" s="48"/>
      <c r="Y44" s="45"/>
      <c r="Z44" s="41"/>
      <c r="AA44" s="27"/>
      <c r="AB44" s="27"/>
      <c r="AC44" s="27"/>
      <c r="AD44" s="48"/>
      <c r="AE44" s="45"/>
      <c r="AF44" s="41"/>
      <c r="AG44" s="94">
        <v>0.88229999999999997</v>
      </c>
      <c r="AH44" s="94"/>
      <c r="AI44" s="27"/>
      <c r="AJ44" s="48"/>
      <c r="AK44" s="45"/>
      <c r="AL44" s="41"/>
      <c r="AM44" s="27"/>
      <c r="AN44" s="27"/>
      <c r="AO44" s="27"/>
      <c r="AP44" s="48"/>
      <c r="AQ44" s="45"/>
      <c r="AR44" s="41"/>
      <c r="AS44" s="27"/>
      <c r="AT44" s="27"/>
      <c r="AU44" s="27"/>
      <c r="AV44" s="48"/>
      <c r="AW44" s="45"/>
      <c r="AX44" s="41"/>
      <c r="AY44" s="27"/>
      <c r="AZ44" s="27"/>
      <c r="BA44" s="27"/>
      <c r="BB44" s="48"/>
      <c r="BC44" s="45"/>
      <c r="BD44" s="41"/>
      <c r="BE44" s="27"/>
      <c r="BF44" s="27"/>
      <c r="BG44" s="27"/>
      <c r="BH44" s="48"/>
    </row>
    <row r="45" spans="1:60" x14ac:dyDescent="0.25">
      <c r="A45" s="45"/>
      <c r="B45" s="41"/>
      <c r="C45" s="71"/>
      <c r="D45" s="71"/>
      <c r="E45" s="71"/>
      <c r="F45" s="88"/>
      <c r="G45" s="45"/>
      <c r="H45" s="41"/>
      <c r="I45" s="27"/>
      <c r="J45" s="27"/>
      <c r="K45" s="27"/>
      <c r="L45" s="48"/>
      <c r="M45" s="45"/>
      <c r="N45" s="41"/>
      <c r="O45" s="27"/>
      <c r="P45" s="27"/>
      <c r="Q45" s="27"/>
      <c r="R45" s="48"/>
      <c r="S45" s="45"/>
      <c r="T45" s="41"/>
      <c r="U45" s="27"/>
      <c r="V45" s="27"/>
      <c r="W45" s="27"/>
      <c r="X45" s="48"/>
      <c r="Y45" s="45"/>
      <c r="Z45" s="41"/>
      <c r="AA45" s="27"/>
      <c r="AB45" s="27"/>
      <c r="AC45" s="27"/>
      <c r="AD45" s="48"/>
      <c r="AE45" s="45"/>
      <c r="AF45" s="41"/>
      <c r="AG45" s="94">
        <v>0.87280000000000002</v>
      </c>
      <c r="AH45" s="94"/>
      <c r="AI45" s="27"/>
      <c r="AJ45" s="48"/>
      <c r="AK45" s="45"/>
      <c r="AL45" s="41"/>
      <c r="AM45" s="27"/>
      <c r="AN45" s="27"/>
      <c r="AO45" s="27"/>
      <c r="AP45" s="48"/>
      <c r="AQ45" s="45"/>
      <c r="AR45" s="41"/>
      <c r="AS45" s="27"/>
      <c r="AT45" s="27"/>
      <c r="AU45" s="27"/>
      <c r="AV45" s="48"/>
      <c r="AW45" s="45"/>
      <c r="AX45" s="41"/>
      <c r="AY45" s="27"/>
      <c r="AZ45" s="27"/>
      <c r="BA45" s="27"/>
      <c r="BB45" s="48"/>
      <c r="BC45" s="45"/>
      <c r="BD45" s="41"/>
      <c r="BE45" s="27"/>
      <c r="BF45" s="27"/>
      <c r="BG45" s="27"/>
      <c r="BH45" s="48"/>
    </row>
    <row r="46" spans="1:60" x14ac:dyDescent="0.25">
      <c r="A46" s="45"/>
      <c r="B46" s="41"/>
      <c r="C46" s="71"/>
      <c r="D46" s="71"/>
      <c r="E46" s="71"/>
      <c r="F46" s="88"/>
      <c r="G46" s="45"/>
      <c r="H46" s="41"/>
      <c r="I46" s="27"/>
      <c r="J46" s="27"/>
      <c r="K46" s="27"/>
      <c r="L46" s="48"/>
      <c r="M46" s="45"/>
      <c r="N46" s="41"/>
      <c r="O46" s="27"/>
      <c r="P46" s="27"/>
      <c r="Q46" s="27"/>
      <c r="R46" s="48"/>
      <c r="S46" s="45"/>
      <c r="T46" s="41"/>
      <c r="U46" s="27"/>
      <c r="V46" s="27"/>
      <c r="W46" s="27"/>
      <c r="X46" s="48"/>
      <c r="Y46" s="45"/>
      <c r="Z46" s="41"/>
      <c r="AA46" s="27"/>
      <c r="AB46" s="27"/>
      <c r="AC46" s="27"/>
      <c r="AD46" s="48"/>
      <c r="AE46" s="45"/>
      <c r="AF46" s="41"/>
      <c r="AG46" s="94">
        <v>0.84740000000000004</v>
      </c>
      <c r="AH46" s="94"/>
      <c r="AI46" s="27"/>
      <c r="AJ46" s="48"/>
      <c r="AK46" s="45"/>
      <c r="AL46" s="41"/>
      <c r="AM46" s="27"/>
      <c r="AN46" s="27"/>
      <c r="AO46" s="27"/>
      <c r="AP46" s="48"/>
      <c r="AQ46" s="45"/>
      <c r="AR46" s="41"/>
      <c r="AS46" s="27"/>
      <c r="AT46" s="27"/>
      <c r="AU46" s="27"/>
      <c r="AV46" s="48"/>
      <c r="AW46" s="45"/>
      <c r="AX46" s="41"/>
      <c r="AY46" s="27"/>
      <c r="AZ46" s="27"/>
      <c r="BA46" s="27"/>
      <c r="BB46" s="48"/>
      <c r="BC46" s="45"/>
      <c r="BD46" s="41"/>
      <c r="BE46" s="27"/>
      <c r="BF46" s="27"/>
      <c r="BG46" s="27"/>
      <c r="BH46" s="48"/>
    </row>
    <row r="47" spans="1:60" x14ac:dyDescent="0.25">
      <c r="A47" s="45"/>
      <c r="B47" s="41"/>
      <c r="C47" s="71"/>
      <c r="D47" s="71"/>
      <c r="E47" s="71"/>
      <c r="F47" s="88"/>
      <c r="G47" s="45"/>
      <c r="H47" s="41"/>
      <c r="I47" s="27"/>
      <c r="J47" s="27"/>
      <c r="K47" s="27"/>
      <c r="L47" s="48"/>
      <c r="M47" s="45"/>
      <c r="N47" s="41"/>
      <c r="O47" s="27"/>
      <c r="P47" s="27"/>
      <c r="Q47" s="27"/>
      <c r="R47" s="48"/>
      <c r="S47" s="45"/>
      <c r="T47" s="41"/>
      <c r="U47" s="27"/>
      <c r="V47" s="27"/>
      <c r="W47" s="27"/>
      <c r="X47" s="48"/>
      <c r="Y47" s="45"/>
      <c r="Z47" s="41"/>
      <c r="AA47" s="27"/>
      <c r="AB47" s="27"/>
      <c r="AC47" s="27"/>
      <c r="AD47" s="48"/>
      <c r="AE47" s="45"/>
      <c r="AF47" s="41"/>
      <c r="AG47" s="94">
        <v>0.84219999999999995</v>
      </c>
      <c r="AH47" s="94"/>
      <c r="AI47" s="27"/>
      <c r="AJ47" s="48"/>
      <c r="AK47" s="45"/>
      <c r="AL47" s="41"/>
      <c r="AM47" s="27"/>
      <c r="AN47" s="27"/>
      <c r="AO47" s="27"/>
      <c r="AP47" s="48"/>
      <c r="AQ47" s="45"/>
      <c r="AR47" s="41"/>
      <c r="AS47" s="27"/>
      <c r="AT47" s="27"/>
      <c r="AU47" s="27"/>
      <c r="AV47" s="48"/>
      <c r="AW47" s="45"/>
      <c r="AX47" s="41"/>
      <c r="AY47" s="27"/>
      <c r="AZ47" s="27"/>
      <c r="BA47" s="27"/>
      <c r="BB47" s="48"/>
      <c r="BC47" s="45"/>
      <c r="BD47" s="41"/>
      <c r="BE47" s="27"/>
      <c r="BF47" s="27"/>
      <c r="BG47" s="27"/>
      <c r="BH47" s="48"/>
    </row>
    <row r="48" spans="1:60" x14ac:dyDescent="0.25">
      <c r="A48" s="45"/>
      <c r="B48" s="41"/>
      <c r="C48" s="71"/>
      <c r="D48" s="71"/>
      <c r="E48" s="71"/>
      <c r="F48" s="88"/>
      <c r="G48" s="45"/>
      <c r="H48" s="41"/>
      <c r="I48" s="27"/>
      <c r="J48" s="27"/>
      <c r="K48" s="27"/>
      <c r="L48" s="48"/>
      <c r="M48" s="45"/>
      <c r="N48" s="41"/>
      <c r="O48" s="27"/>
      <c r="P48" s="27"/>
      <c r="Q48" s="27"/>
      <c r="R48" s="48"/>
      <c r="S48" s="45"/>
      <c r="T48" s="41"/>
      <c r="U48" s="27"/>
      <c r="V48" s="27"/>
      <c r="W48" s="27"/>
      <c r="X48" s="48"/>
      <c r="Y48" s="45"/>
      <c r="Z48" s="41"/>
      <c r="AA48" s="27"/>
      <c r="AB48" s="27"/>
      <c r="AC48" s="27"/>
      <c r="AD48" s="48"/>
      <c r="AE48" s="45"/>
      <c r="AF48" s="41"/>
      <c r="AG48" s="94">
        <v>1.024</v>
      </c>
      <c r="AH48" s="94"/>
      <c r="AI48" s="27"/>
      <c r="AJ48" s="48"/>
      <c r="AK48" s="45"/>
      <c r="AL48" s="41"/>
      <c r="AM48" s="27"/>
      <c r="AN48" s="27"/>
      <c r="AO48" s="27"/>
      <c r="AP48" s="48"/>
      <c r="AQ48" s="45"/>
      <c r="AR48" s="41"/>
      <c r="AS48" s="27"/>
      <c r="AT48" s="27"/>
      <c r="AU48" s="27"/>
      <c r="AV48" s="48"/>
      <c r="AW48" s="45"/>
      <c r="AX48" s="41"/>
      <c r="AY48" s="27"/>
      <c r="AZ48" s="27"/>
      <c r="BA48" s="27"/>
      <c r="BB48" s="48"/>
      <c r="BC48" s="45"/>
      <c r="BD48" s="41"/>
      <c r="BE48" s="27"/>
      <c r="BF48" s="27"/>
      <c r="BG48" s="27"/>
      <c r="BH48" s="48"/>
    </row>
    <row r="49" spans="1:60" x14ac:dyDescent="0.25">
      <c r="A49" s="45"/>
      <c r="B49" s="41"/>
      <c r="C49" s="71"/>
      <c r="D49" s="71"/>
      <c r="E49" s="71"/>
      <c r="F49" s="88"/>
      <c r="G49" s="45"/>
      <c r="H49" s="41"/>
      <c r="I49" s="27"/>
      <c r="J49" s="27"/>
      <c r="K49" s="27"/>
      <c r="L49" s="48"/>
      <c r="M49" s="45"/>
      <c r="N49" s="41"/>
      <c r="O49" s="27"/>
      <c r="P49" s="27"/>
      <c r="Q49" s="27"/>
      <c r="R49" s="48"/>
      <c r="S49" s="45"/>
      <c r="T49" s="41"/>
      <c r="U49" s="27"/>
      <c r="V49" s="27"/>
      <c r="W49" s="27"/>
      <c r="X49" s="48"/>
      <c r="Y49" s="45"/>
      <c r="Z49" s="41"/>
      <c r="AA49" s="27"/>
      <c r="AB49" s="27"/>
      <c r="AC49" s="27"/>
      <c r="AD49" s="48"/>
      <c r="AE49" s="45"/>
      <c r="AF49" s="41"/>
      <c r="AG49" s="94">
        <v>1.0129999999999999</v>
      </c>
      <c r="AH49" s="94"/>
      <c r="AI49" s="27"/>
      <c r="AJ49" s="48"/>
      <c r="AK49" s="45"/>
      <c r="AL49" s="41"/>
      <c r="AM49" s="27"/>
      <c r="AN49" s="27"/>
      <c r="AO49" s="27"/>
      <c r="AP49" s="48"/>
      <c r="AQ49" s="45"/>
      <c r="AR49" s="41"/>
      <c r="AS49" s="27"/>
      <c r="AT49" s="27"/>
      <c r="AU49" s="27"/>
      <c r="AV49" s="48"/>
      <c r="AW49" s="45"/>
      <c r="AX49" s="41"/>
      <c r="AY49" s="27"/>
      <c r="AZ49" s="27"/>
      <c r="BA49" s="27"/>
      <c r="BB49" s="48"/>
      <c r="BC49" s="45"/>
      <c r="BD49" s="41"/>
      <c r="BE49" s="27"/>
      <c r="BF49" s="27"/>
      <c r="BG49" s="27"/>
      <c r="BH49" s="48"/>
    </row>
    <row r="50" spans="1:60" x14ac:dyDescent="0.25">
      <c r="A50" s="45"/>
      <c r="B50" s="41"/>
      <c r="C50" s="71"/>
      <c r="D50" s="71"/>
      <c r="E50" s="71"/>
      <c r="F50" s="88"/>
      <c r="G50" s="45"/>
      <c r="H50" s="41"/>
      <c r="I50" s="27"/>
      <c r="J50" s="27"/>
      <c r="K50" s="27"/>
      <c r="L50" s="48"/>
      <c r="M50" s="45"/>
      <c r="N50" s="41"/>
      <c r="O50" s="27"/>
      <c r="P50" s="27"/>
      <c r="Q50" s="27"/>
      <c r="R50" s="48"/>
      <c r="S50" s="45"/>
      <c r="T50" s="41"/>
      <c r="U50" s="27"/>
      <c r="V50" s="27"/>
      <c r="W50" s="27"/>
      <c r="X50" s="48"/>
      <c r="Y50" s="45"/>
      <c r="Z50" s="41"/>
      <c r="AA50" s="27"/>
      <c r="AB50" s="27"/>
      <c r="AC50" s="27"/>
      <c r="AD50" s="48"/>
      <c r="AE50" s="45"/>
      <c r="AF50" s="41"/>
      <c r="AG50" s="94">
        <v>1.004</v>
      </c>
      <c r="AH50" s="94"/>
      <c r="AI50" s="27"/>
      <c r="AJ50" s="48"/>
      <c r="AK50" s="45"/>
      <c r="AL50" s="41"/>
      <c r="AM50" s="27"/>
      <c r="AN50" s="27"/>
      <c r="AO50" s="27"/>
      <c r="AP50" s="48"/>
      <c r="AQ50" s="45"/>
      <c r="AR50" s="41"/>
      <c r="AS50" s="27"/>
      <c r="AT50" s="27"/>
      <c r="AU50" s="27"/>
      <c r="AV50" s="48"/>
      <c r="AW50" s="45"/>
      <c r="AX50" s="41"/>
      <c r="AY50" s="27"/>
      <c r="AZ50" s="27"/>
      <c r="BA50" s="27"/>
      <c r="BB50" s="48"/>
      <c r="BC50" s="45"/>
      <c r="BD50" s="41"/>
      <c r="BE50" s="27"/>
      <c r="BF50" s="27"/>
      <c r="BG50" s="27"/>
      <c r="BH50" s="48"/>
    </row>
    <row r="51" spans="1:60" x14ac:dyDescent="0.25">
      <c r="A51" s="45"/>
      <c r="B51" s="41"/>
      <c r="C51" s="71"/>
      <c r="D51" s="71"/>
      <c r="E51" s="71"/>
      <c r="F51" s="88"/>
      <c r="G51" s="45"/>
      <c r="H51" s="41"/>
      <c r="I51" s="27"/>
      <c r="J51" s="27"/>
      <c r="K51" s="27"/>
      <c r="L51" s="48"/>
      <c r="M51" s="45"/>
      <c r="N51" s="41"/>
      <c r="O51" s="27"/>
      <c r="P51" s="27"/>
      <c r="Q51" s="27"/>
      <c r="R51" s="48"/>
      <c r="S51" s="45"/>
      <c r="T51" s="41"/>
      <c r="U51" s="27"/>
      <c r="V51" s="27"/>
      <c r="W51" s="27"/>
      <c r="X51" s="48"/>
      <c r="Y51" s="45"/>
      <c r="Z51" s="41"/>
      <c r="AA51" s="27"/>
      <c r="AB51" s="27"/>
      <c r="AC51" s="27"/>
      <c r="AD51" s="48"/>
      <c r="AE51" s="45"/>
      <c r="AF51" s="41"/>
      <c r="AG51" s="94"/>
      <c r="AH51" s="94"/>
      <c r="AI51" s="27"/>
      <c r="AJ51" s="48"/>
      <c r="AK51" s="45"/>
      <c r="AL51" s="41"/>
      <c r="AM51" s="27"/>
      <c r="AN51" s="27"/>
      <c r="AO51" s="27"/>
      <c r="AP51" s="48"/>
      <c r="AQ51" s="45"/>
      <c r="AR51" s="41"/>
      <c r="AS51" s="27"/>
      <c r="AT51" s="27"/>
      <c r="AU51" s="27"/>
      <c r="AV51" s="48"/>
      <c r="AW51" s="45"/>
      <c r="AX51" s="41"/>
      <c r="AY51" s="27"/>
      <c r="AZ51" s="27"/>
      <c r="BA51" s="27"/>
      <c r="BB51" s="48"/>
      <c r="BC51" s="45"/>
      <c r="BD51" s="41"/>
      <c r="BE51" s="27"/>
      <c r="BF51" s="27"/>
      <c r="BG51" s="27"/>
      <c r="BH51" s="48"/>
    </row>
    <row r="52" spans="1:60" x14ac:dyDescent="0.25">
      <c r="A52" s="45"/>
      <c r="B52" s="41"/>
      <c r="C52" s="71"/>
      <c r="D52" s="71"/>
      <c r="E52" s="71"/>
      <c r="F52" s="88"/>
      <c r="G52" s="45"/>
      <c r="H52" s="41"/>
      <c r="I52" s="27"/>
      <c r="J52" s="27"/>
      <c r="K52" s="27"/>
      <c r="L52" s="48"/>
      <c r="M52" s="45"/>
      <c r="N52" s="41"/>
      <c r="O52" s="27"/>
      <c r="P52" s="27"/>
      <c r="Q52" s="27"/>
      <c r="R52" s="48"/>
      <c r="S52" s="45"/>
      <c r="T52" s="41"/>
      <c r="U52" s="27"/>
      <c r="V52" s="27"/>
      <c r="W52" s="27"/>
      <c r="X52" s="48"/>
      <c r="Y52" s="45"/>
      <c r="Z52" s="41"/>
      <c r="AA52" s="27"/>
      <c r="AB52" s="27"/>
      <c r="AC52" s="27"/>
      <c r="AD52" s="48"/>
      <c r="AE52" s="45"/>
      <c r="AF52" s="41"/>
      <c r="AG52" s="94"/>
      <c r="AH52" s="94"/>
      <c r="AI52" s="27"/>
      <c r="AJ52" s="48"/>
      <c r="AK52" s="45"/>
      <c r="AL52" s="41"/>
      <c r="AM52" s="27"/>
      <c r="AN52" s="27"/>
      <c r="AO52" s="27"/>
      <c r="AP52" s="48"/>
      <c r="AQ52" s="45"/>
      <c r="AR52" s="41"/>
      <c r="AS52" s="27"/>
      <c r="AT52" s="27"/>
      <c r="AU52" s="27"/>
      <c r="AV52" s="48"/>
      <c r="AW52" s="45"/>
      <c r="AX52" s="41"/>
      <c r="AY52" s="27"/>
      <c r="AZ52" s="27"/>
      <c r="BA52" s="27"/>
      <c r="BB52" s="48"/>
      <c r="BC52" s="45"/>
      <c r="BD52" s="41"/>
      <c r="BE52" s="27"/>
      <c r="BF52" s="27"/>
      <c r="BG52" s="27"/>
      <c r="BH52" s="48"/>
    </row>
    <row r="53" spans="1:60" x14ac:dyDescent="0.25">
      <c r="A53" s="45"/>
      <c r="B53" s="41"/>
      <c r="C53" s="71"/>
      <c r="D53" s="71"/>
      <c r="E53" s="71"/>
      <c r="F53" s="88"/>
      <c r="G53" s="45"/>
      <c r="H53" s="41"/>
      <c r="I53" s="27"/>
      <c r="J53" s="27"/>
      <c r="K53" s="27"/>
      <c r="L53" s="48"/>
      <c r="M53" s="45"/>
      <c r="N53" s="41"/>
      <c r="O53" s="27"/>
      <c r="P53" s="27"/>
      <c r="Q53" s="27"/>
      <c r="R53" s="48"/>
      <c r="S53" s="45"/>
      <c r="T53" s="41"/>
      <c r="U53" s="27"/>
      <c r="V53" s="27"/>
      <c r="W53" s="27"/>
      <c r="X53" s="48"/>
      <c r="Y53" s="45"/>
      <c r="Z53" s="41"/>
      <c r="AA53" s="27"/>
      <c r="AB53" s="27"/>
      <c r="AC53" s="27"/>
      <c r="AD53" s="48"/>
      <c r="AE53" s="45"/>
      <c r="AF53" s="41"/>
      <c r="AG53" s="94"/>
      <c r="AH53" s="94"/>
      <c r="AI53" s="27"/>
      <c r="AJ53" s="48"/>
      <c r="AK53" s="45"/>
      <c r="AL53" s="41"/>
      <c r="AM53" s="27"/>
      <c r="AN53" s="27"/>
      <c r="AO53" s="27"/>
      <c r="AP53" s="48"/>
      <c r="AQ53" s="45"/>
      <c r="AR53" s="41"/>
      <c r="AS53" s="27"/>
      <c r="AT53" s="27"/>
      <c r="AU53" s="27"/>
      <c r="AV53" s="48"/>
      <c r="AW53" s="45"/>
      <c r="AX53" s="41"/>
      <c r="AY53" s="27"/>
      <c r="AZ53" s="27"/>
      <c r="BA53" s="27"/>
      <c r="BB53" s="48"/>
      <c r="BC53" s="45"/>
      <c r="BD53" s="41"/>
      <c r="BE53" s="27"/>
      <c r="BF53" s="27"/>
      <c r="BG53" s="27"/>
      <c r="BH53" s="48"/>
    </row>
    <row r="54" spans="1:60" x14ac:dyDescent="0.25">
      <c r="A54" s="45"/>
      <c r="B54" s="41"/>
      <c r="C54" s="71"/>
      <c r="D54" s="71"/>
      <c r="E54" s="71"/>
      <c r="F54" s="88"/>
      <c r="G54" s="45"/>
      <c r="H54" s="41"/>
      <c r="I54" s="27"/>
      <c r="J54" s="27"/>
      <c r="K54" s="27"/>
      <c r="L54" s="48"/>
      <c r="M54" s="45"/>
      <c r="N54" s="41"/>
      <c r="O54" s="27"/>
      <c r="P54" s="27"/>
      <c r="Q54" s="27"/>
      <c r="R54" s="48"/>
      <c r="S54" s="45"/>
      <c r="T54" s="41"/>
      <c r="U54" s="27"/>
      <c r="V54" s="27"/>
      <c r="W54" s="27"/>
      <c r="X54" s="48"/>
      <c r="Y54" s="45"/>
      <c r="Z54" s="41"/>
      <c r="AA54" s="27"/>
      <c r="AB54" s="27"/>
      <c r="AC54" s="27"/>
      <c r="AD54" s="48"/>
      <c r="AE54" s="45"/>
      <c r="AF54" s="41"/>
      <c r="AG54" s="94"/>
      <c r="AH54" s="94"/>
      <c r="AI54" s="27"/>
      <c r="AJ54" s="48"/>
      <c r="AK54" s="45"/>
      <c r="AL54" s="41"/>
      <c r="AM54" s="27"/>
      <c r="AN54" s="27"/>
      <c r="AO54" s="27"/>
      <c r="AP54" s="48"/>
      <c r="AQ54" s="45"/>
      <c r="AR54" s="41"/>
      <c r="AS54" s="27"/>
      <c r="AT54" s="27"/>
      <c r="AU54" s="27"/>
      <c r="AV54" s="48"/>
      <c r="AW54" s="45"/>
      <c r="AX54" s="41"/>
      <c r="AY54" s="27"/>
      <c r="AZ54" s="27"/>
      <c r="BA54" s="27"/>
      <c r="BB54" s="48"/>
      <c r="BC54" s="45"/>
      <c r="BD54" s="41"/>
      <c r="BE54" s="27"/>
      <c r="BF54" s="27"/>
      <c r="BG54" s="27"/>
      <c r="BH54" s="48"/>
    </row>
    <row r="55" spans="1:60" x14ac:dyDescent="0.25">
      <c r="A55" s="45"/>
      <c r="B55" s="41"/>
      <c r="C55" s="71"/>
      <c r="D55" s="71"/>
      <c r="E55" s="71"/>
      <c r="F55" s="88"/>
      <c r="G55" s="45"/>
      <c r="H55" s="41"/>
      <c r="I55" s="27"/>
      <c r="J55" s="27"/>
      <c r="K55" s="27"/>
      <c r="L55" s="48"/>
      <c r="M55" s="45"/>
      <c r="N55" s="41"/>
      <c r="O55" s="27"/>
      <c r="P55" s="27"/>
      <c r="Q55" s="27"/>
      <c r="R55" s="48"/>
      <c r="S55" s="45"/>
      <c r="T55" s="41"/>
      <c r="U55" s="27"/>
      <c r="V55" s="27"/>
      <c r="W55" s="27"/>
      <c r="X55" s="48"/>
      <c r="Y55" s="45"/>
      <c r="Z55" s="41"/>
      <c r="AA55" s="27"/>
      <c r="AB55" s="27"/>
      <c r="AC55" s="27"/>
      <c r="AD55" s="48"/>
      <c r="AE55" s="45"/>
      <c r="AF55" s="41"/>
      <c r="AG55" s="94"/>
      <c r="AH55" s="94"/>
      <c r="AI55" s="27"/>
      <c r="AJ55" s="48"/>
      <c r="AK55" s="45"/>
      <c r="AL55" s="41"/>
      <c r="AM55" s="27"/>
      <c r="AN55" s="27"/>
      <c r="AO55" s="27"/>
      <c r="AP55" s="48"/>
      <c r="AQ55" s="45"/>
      <c r="AR55" s="41"/>
      <c r="AS55" s="27"/>
      <c r="AT55" s="27"/>
      <c r="AU55" s="27"/>
      <c r="AV55" s="48"/>
      <c r="AW55" s="45"/>
      <c r="AX55" s="41"/>
      <c r="AY55" s="27"/>
      <c r="AZ55" s="27"/>
      <c r="BA55" s="27"/>
      <c r="BB55" s="48"/>
      <c r="BC55" s="45"/>
      <c r="BD55" s="41"/>
      <c r="BE55" s="27"/>
      <c r="BF55" s="27"/>
      <c r="BG55" s="27"/>
      <c r="BH55" s="48"/>
    </row>
    <row r="56" spans="1:60" x14ac:dyDescent="0.25">
      <c r="A56" s="45"/>
      <c r="B56" s="41"/>
      <c r="C56" s="71"/>
      <c r="D56" s="71"/>
      <c r="E56" s="71"/>
      <c r="F56" s="88"/>
      <c r="G56" s="45"/>
      <c r="H56" s="41"/>
      <c r="I56" s="27"/>
      <c r="J56" s="27"/>
      <c r="K56" s="27"/>
      <c r="L56" s="48"/>
      <c r="M56" s="45"/>
      <c r="N56" s="41"/>
      <c r="O56" s="27"/>
      <c r="P56" s="27"/>
      <c r="Q56" s="27"/>
      <c r="R56" s="48"/>
      <c r="S56" s="45"/>
      <c r="T56" s="41"/>
      <c r="U56" s="27"/>
      <c r="V56" s="27"/>
      <c r="W56" s="27"/>
      <c r="X56" s="48"/>
      <c r="Y56" s="45"/>
      <c r="Z56" s="41"/>
      <c r="AA56" s="27"/>
      <c r="AB56" s="27"/>
      <c r="AC56" s="27"/>
      <c r="AD56" s="48"/>
      <c r="AE56" s="45"/>
      <c r="AF56" s="41"/>
      <c r="AG56" s="94"/>
      <c r="AH56" s="94"/>
      <c r="AI56" s="27"/>
      <c r="AJ56" s="48"/>
      <c r="AK56" s="45"/>
      <c r="AL56" s="41"/>
      <c r="AM56" s="27"/>
      <c r="AN56" s="27"/>
      <c r="AO56" s="27"/>
      <c r="AP56" s="48"/>
      <c r="AQ56" s="45"/>
      <c r="AR56" s="41"/>
      <c r="AS56" s="27"/>
      <c r="AT56" s="27"/>
      <c r="AU56" s="27"/>
      <c r="AV56" s="48"/>
      <c r="AW56" s="45"/>
      <c r="AX56" s="41"/>
      <c r="AY56" s="27"/>
      <c r="AZ56" s="27"/>
      <c r="BA56" s="27"/>
      <c r="BB56" s="48"/>
      <c r="BC56" s="45"/>
      <c r="BD56" s="41"/>
      <c r="BE56" s="27"/>
      <c r="BF56" s="27"/>
      <c r="BG56" s="27"/>
      <c r="BH56" s="48"/>
    </row>
    <row r="57" spans="1:60" x14ac:dyDescent="0.25">
      <c r="A57" s="45"/>
      <c r="B57" s="41"/>
      <c r="C57" s="41"/>
      <c r="D57" s="41"/>
      <c r="E57" s="41"/>
      <c r="F57" s="46"/>
      <c r="G57" s="45"/>
      <c r="H57" s="41"/>
      <c r="I57" s="41"/>
      <c r="J57" s="41"/>
      <c r="K57" s="41"/>
      <c r="L57" s="46"/>
      <c r="M57" s="45"/>
      <c r="N57" s="41"/>
      <c r="O57" s="41"/>
      <c r="P57" s="41"/>
      <c r="Q57" s="41"/>
      <c r="R57" s="46"/>
      <c r="S57" s="45"/>
      <c r="T57" s="41"/>
      <c r="U57" s="41"/>
      <c r="V57" s="41"/>
      <c r="W57" s="41"/>
      <c r="X57" s="46"/>
      <c r="Y57" s="45"/>
      <c r="Z57" s="41"/>
      <c r="AA57" s="41"/>
      <c r="AB57" s="41"/>
      <c r="AC57" s="41"/>
      <c r="AD57" s="46"/>
      <c r="AE57" s="45"/>
      <c r="AF57" s="41"/>
      <c r="AG57" s="41"/>
      <c r="AH57" s="41"/>
      <c r="AI57" s="41"/>
      <c r="AJ57" s="46"/>
      <c r="AK57" s="45"/>
      <c r="AL57" s="41"/>
      <c r="AM57" s="41"/>
      <c r="AN57" s="41"/>
      <c r="AO57" s="41"/>
      <c r="AP57" s="46"/>
      <c r="AQ57" s="45"/>
      <c r="AR57" s="41"/>
      <c r="AS57" s="41"/>
      <c r="AT57" s="41"/>
      <c r="AU57" s="41"/>
      <c r="AV57" s="46"/>
      <c r="AW57" s="45"/>
      <c r="AX57" s="41"/>
      <c r="AY57" s="41"/>
      <c r="AZ57" s="41"/>
      <c r="BA57" s="41"/>
      <c r="BB57" s="46"/>
      <c r="BC57" s="45"/>
      <c r="BD57" s="41"/>
      <c r="BE57" s="41"/>
      <c r="BF57" s="41"/>
      <c r="BG57" s="41"/>
      <c r="BH57" s="46"/>
    </row>
    <row r="58" spans="1:60" ht="15" customHeight="1" x14ac:dyDescent="0.25">
      <c r="A58" s="119" t="s">
        <v>23</v>
      </c>
      <c r="B58" s="41" t="s">
        <v>19</v>
      </c>
      <c r="C58" s="37">
        <f>AVERAGE(C7:C56)</f>
        <v>1.0343722222222222</v>
      </c>
      <c r="D58" s="37">
        <f>AVERAGE(D7:D56)</f>
        <v>1.0065666666666666</v>
      </c>
      <c r="E58" s="37" t="e">
        <f>AVERAGE(E7:E56)</f>
        <v>#DIV/0!</v>
      </c>
      <c r="F58" s="49" t="e">
        <f>AVERAGE(F7:F56)</f>
        <v>#DIV/0!</v>
      </c>
      <c r="G58" s="119" t="s">
        <v>23</v>
      </c>
      <c r="H58" s="41" t="s">
        <v>19</v>
      </c>
      <c r="I58" s="37">
        <f>AVERAGE(I7:I56)</f>
        <v>0.88880000000000003</v>
      </c>
      <c r="J58" s="37">
        <f>AVERAGE(J7:J56)</f>
        <v>0.92364999999999997</v>
      </c>
      <c r="K58" s="37" t="e">
        <f>AVERAGE(K7:K56)</f>
        <v>#DIV/0!</v>
      </c>
      <c r="L58" s="49" t="e">
        <f>AVERAGE(L7:L56)</f>
        <v>#DIV/0!</v>
      </c>
      <c r="M58" s="119" t="s">
        <v>23</v>
      </c>
      <c r="N58" s="41" t="s">
        <v>19</v>
      </c>
      <c r="O58" s="37">
        <f>AVERAGE(O7:O56)</f>
        <v>0.89813333333333334</v>
      </c>
      <c r="P58" s="37">
        <f>AVERAGE(P7:P56)</f>
        <v>0.62444999999999995</v>
      </c>
      <c r="Q58" s="37" t="e">
        <f>AVERAGE(Q7:Q56)</f>
        <v>#DIV/0!</v>
      </c>
      <c r="R58" s="49" t="e">
        <f>AVERAGE(R7:R56)</f>
        <v>#DIV/0!</v>
      </c>
      <c r="S58" s="119" t="s">
        <v>23</v>
      </c>
      <c r="T58" s="41" t="s">
        <v>19</v>
      </c>
      <c r="U58" s="37">
        <f>AVERAGE(U7:U56)</f>
        <v>0.80500000000000005</v>
      </c>
      <c r="V58" s="37">
        <f>AVERAGE(V7:V56)</f>
        <v>0.54920000000000002</v>
      </c>
      <c r="W58" s="37" t="e">
        <f>AVERAGE(W7:W56)</f>
        <v>#DIV/0!</v>
      </c>
      <c r="X58" s="49" t="e">
        <f>AVERAGE(X7:X56)</f>
        <v>#DIV/0!</v>
      </c>
      <c r="Y58" s="119" t="s">
        <v>23</v>
      </c>
      <c r="Z58" s="41" t="s">
        <v>19</v>
      </c>
      <c r="AA58" s="37">
        <f>AVERAGE(AA7:AA56)</f>
        <v>0.93042499999999995</v>
      </c>
      <c r="AB58" s="37">
        <f>AVERAGE(AB7:AB56)</f>
        <v>0.56996666666666662</v>
      </c>
      <c r="AC58" s="37" t="e">
        <f>AVERAGE(AC7:AC56)</f>
        <v>#DIV/0!</v>
      </c>
      <c r="AD58" s="49" t="e">
        <f>AVERAGE(AD7:AD56)</f>
        <v>#DIV/0!</v>
      </c>
      <c r="AE58" s="119" t="s">
        <v>23</v>
      </c>
      <c r="AF58" s="41" t="s">
        <v>19</v>
      </c>
      <c r="AG58" s="37">
        <f>AVERAGE(AG7:AG56)</f>
        <v>0.94441590909090889</v>
      </c>
      <c r="AH58" s="37">
        <f>AVERAGE(AH7:AH56)</f>
        <v>0.88970000000000005</v>
      </c>
      <c r="AI58" s="37">
        <f>AVERAGE(AI7:AI56)</f>
        <v>0.62371428571428567</v>
      </c>
      <c r="AJ58" s="49" t="e">
        <f>AVERAGE(AJ7:AJ56)</f>
        <v>#DIV/0!</v>
      </c>
      <c r="AK58" s="119" t="s">
        <v>23</v>
      </c>
      <c r="AL58" s="41" t="s">
        <v>19</v>
      </c>
      <c r="AM58" s="37">
        <f>AVERAGE(AM7:AM56)</f>
        <v>0.8070666666666666</v>
      </c>
      <c r="AN58" s="37" t="e">
        <f>AVERAGE(AN7:AN56)</f>
        <v>#DIV/0!</v>
      </c>
      <c r="AO58" s="37" t="e">
        <f>AVERAGE(AO7:AO56)</f>
        <v>#DIV/0!</v>
      </c>
      <c r="AP58" s="49" t="e">
        <f>AVERAGE(AP7:AP56)</f>
        <v>#DIV/0!</v>
      </c>
      <c r="AQ58" s="119" t="s">
        <v>23</v>
      </c>
      <c r="AR58" s="41" t="s">
        <v>19</v>
      </c>
      <c r="AS58" s="37">
        <f>AVERAGE(AS7:AS56)</f>
        <v>0.98206666666666675</v>
      </c>
      <c r="AT58" s="37">
        <f>AVERAGE(AT7:AT56)</f>
        <v>0.69164444444444451</v>
      </c>
      <c r="AU58" s="37">
        <f>AVERAGE(AU7:AU56)</f>
        <v>0.95479999999999998</v>
      </c>
      <c r="AV58" s="49" t="e">
        <f>AVERAGE(AV7:AV56)</f>
        <v>#DIV/0!</v>
      </c>
      <c r="AW58" s="119" t="s">
        <v>23</v>
      </c>
      <c r="AX58" s="41" t="s">
        <v>19</v>
      </c>
      <c r="AY58" s="37">
        <f>AVERAGE(AY7:AY56)</f>
        <v>1.1531666666666667</v>
      </c>
      <c r="AZ58" s="37" t="e">
        <f>AVERAGE(AZ7:AZ56)</f>
        <v>#DIV/0!</v>
      </c>
      <c r="BA58" s="37" t="e">
        <f>AVERAGE(BA7:BA56)</f>
        <v>#DIV/0!</v>
      </c>
      <c r="BB58" s="49" t="e">
        <f>AVERAGE(BB7:BB56)</f>
        <v>#DIV/0!</v>
      </c>
      <c r="BC58" s="119" t="s">
        <v>23</v>
      </c>
      <c r="BD58" s="41" t="s">
        <v>19</v>
      </c>
      <c r="BE58" s="37">
        <f>AVERAGE(BE7:BE56)</f>
        <v>1.0014000000000001</v>
      </c>
      <c r="BF58" s="37" t="e">
        <f>AVERAGE(BF7:BF56)</f>
        <v>#DIV/0!</v>
      </c>
      <c r="BG58" s="37" t="e">
        <f>AVERAGE(BG7:BG56)</f>
        <v>#DIV/0!</v>
      </c>
      <c r="BH58" s="49" t="e">
        <f>AVERAGE(BH7:BH56)</f>
        <v>#DIV/0!</v>
      </c>
    </row>
    <row r="59" spans="1:60" x14ac:dyDescent="0.25">
      <c r="A59" s="119"/>
      <c r="B59" s="41" t="s">
        <v>20</v>
      </c>
      <c r="C59" s="37">
        <f>MAX(C7:C56)</f>
        <v>1.196</v>
      </c>
      <c r="D59" s="37">
        <f>MAX(D7:D56)</f>
        <v>1.085</v>
      </c>
      <c r="E59" s="37">
        <f>MAX(E7:E56)</f>
        <v>0</v>
      </c>
      <c r="F59" s="49">
        <f>MAX(F7:F56)</f>
        <v>0</v>
      </c>
      <c r="G59" s="119"/>
      <c r="H59" s="41" t="s">
        <v>20</v>
      </c>
      <c r="I59" s="37">
        <f>MAX(I7:I56)</f>
        <v>0.99839999999999995</v>
      </c>
      <c r="J59" s="37">
        <f>MAX(J7:J56)</f>
        <v>0.95099999999999996</v>
      </c>
      <c r="K59" s="37">
        <f>MAX(K7:K56)</f>
        <v>0</v>
      </c>
      <c r="L59" s="49">
        <f>MAX(L7:L56)</f>
        <v>0</v>
      </c>
      <c r="M59" s="119"/>
      <c r="N59" s="41" t="s">
        <v>20</v>
      </c>
      <c r="O59" s="37">
        <f>MAX(O7:O56)</f>
        <v>0.92049999999999998</v>
      </c>
      <c r="P59" s="37">
        <f>MAX(P7:P56)</f>
        <v>0.62980000000000003</v>
      </c>
      <c r="Q59" s="37">
        <f>MAX(Q7:Q56)</f>
        <v>0</v>
      </c>
      <c r="R59" s="49">
        <f>MAX(R7:R56)</f>
        <v>0</v>
      </c>
      <c r="S59" s="119"/>
      <c r="T59" s="41" t="s">
        <v>20</v>
      </c>
      <c r="U59" s="37">
        <f>MAX(U7:U56)</f>
        <v>0.80500000000000005</v>
      </c>
      <c r="V59" s="37">
        <f>MAX(V7:V56)</f>
        <v>0.54920000000000002</v>
      </c>
      <c r="W59" s="37">
        <f>MAX(W7:W56)</f>
        <v>0</v>
      </c>
      <c r="X59" s="49">
        <f>MAX(X7:X56)</f>
        <v>0</v>
      </c>
      <c r="Y59" s="119"/>
      <c r="Z59" s="41" t="s">
        <v>20</v>
      </c>
      <c r="AA59" s="37">
        <f>MAX(AA7:AA56)</f>
        <v>1.006</v>
      </c>
      <c r="AB59" s="37">
        <f>MAX(AB7:AB56)</f>
        <v>0.60089999999999999</v>
      </c>
      <c r="AC59" s="37">
        <f>MAX(AC7:AC56)</f>
        <v>0</v>
      </c>
      <c r="AD59" s="49">
        <f>MAX(AD7:AD56)</f>
        <v>0</v>
      </c>
      <c r="AE59" s="119"/>
      <c r="AF59" s="41" t="s">
        <v>20</v>
      </c>
      <c r="AG59" s="37">
        <f>MAX(AG7:AG56)</f>
        <v>1.046</v>
      </c>
      <c r="AH59" s="37">
        <f>MAX(AH7:AH56)</f>
        <v>0.96079999999999999</v>
      </c>
      <c r="AI59" s="37">
        <f>MAX(AI7:AI56)</f>
        <v>0.65580000000000005</v>
      </c>
      <c r="AJ59" s="49">
        <f>MAX(AJ7:AJ56)</f>
        <v>0</v>
      </c>
      <c r="AK59" s="119"/>
      <c r="AL59" s="41" t="s">
        <v>20</v>
      </c>
      <c r="AM59" s="37">
        <f>MAX(AM7:AM56)</f>
        <v>0.83889999999999998</v>
      </c>
      <c r="AN59" s="37">
        <f>MAX(AN7:AN56)</f>
        <v>0</v>
      </c>
      <c r="AO59" s="37">
        <f>MAX(AO7:AO56)</f>
        <v>0</v>
      </c>
      <c r="AP59" s="49">
        <f>MAX(AP7:AP56)</f>
        <v>0</v>
      </c>
      <c r="AQ59" s="119"/>
      <c r="AR59" s="41" t="s">
        <v>20</v>
      </c>
      <c r="AS59" s="37">
        <f>MAX(AS7:AS56)</f>
        <v>1.0920000000000001</v>
      </c>
      <c r="AT59" s="37">
        <f>MAX(AT7:AT56)</f>
        <v>0.77090000000000003</v>
      </c>
      <c r="AU59" s="37">
        <f>MAX(AU7:AU56)</f>
        <v>1.0009999999999999</v>
      </c>
      <c r="AV59" s="49">
        <f>MAX(AV7:AV56)</f>
        <v>0</v>
      </c>
      <c r="AW59" s="119"/>
      <c r="AX59" s="41" t="s">
        <v>20</v>
      </c>
      <c r="AY59" s="37">
        <f>MAX(AY7:AY56)</f>
        <v>1.2470000000000001</v>
      </c>
      <c r="AZ59" s="37">
        <f>MAX(AZ7:AZ56)</f>
        <v>0</v>
      </c>
      <c r="BA59" s="37">
        <f>MAX(BA7:BA56)</f>
        <v>0</v>
      </c>
      <c r="BB59" s="49">
        <f>MAX(BB7:BB56)</f>
        <v>0</v>
      </c>
      <c r="BC59" s="119"/>
      <c r="BD59" s="41" t="s">
        <v>20</v>
      </c>
      <c r="BE59" s="37">
        <f>MAX(BE7:BE56)</f>
        <v>1.147</v>
      </c>
      <c r="BF59" s="37">
        <f>MAX(BF7:BF56)</f>
        <v>0</v>
      </c>
      <c r="BG59" s="37">
        <f>MAX(BG7:BG56)</f>
        <v>0</v>
      </c>
      <c r="BH59" s="49">
        <f>MAX(BH7:BH56)</f>
        <v>0</v>
      </c>
    </row>
    <row r="60" spans="1:60" x14ac:dyDescent="0.25">
      <c r="A60" s="45"/>
      <c r="B60" s="41" t="s">
        <v>21</v>
      </c>
      <c r="C60" s="37">
        <f>MIN(C7:C56)</f>
        <v>0.81610000000000005</v>
      </c>
      <c r="D60" s="37">
        <f>MIN(D7:D56)</f>
        <v>0.9385</v>
      </c>
      <c r="E60" s="37">
        <f>MIN(E7:E56)</f>
        <v>0</v>
      </c>
      <c r="F60" s="49">
        <f>MIN(F7:F56)</f>
        <v>0</v>
      </c>
      <c r="G60" s="45"/>
      <c r="H60" s="41" t="s">
        <v>21</v>
      </c>
      <c r="I60" s="37">
        <f>MIN(I7:I56)</f>
        <v>0.83189999999999997</v>
      </c>
      <c r="J60" s="37">
        <f>MIN(J7:J56)</f>
        <v>0.89629999999999999</v>
      </c>
      <c r="K60" s="37">
        <f>MIN(K7:K56)</f>
        <v>0</v>
      </c>
      <c r="L60" s="49">
        <f>MIN(L7:L56)</f>
        <v>0</v>
      </c>
      <c r="M60" s="45"/>
      <c r="N60" s="41" t="s">
        <v>21</v>
      </c>
      <c r="O60" s="37">
        <f>MIN(O7:O56)</f>
        <v>0.86860000000000004</v>
      </c>
      <c r="P60" s="37">
        <f>MIN(P7:P56)</f>
        <v>0.61909999999999998</v>
      </c>
      <c r="Q60" s="37">
        <f>MIN(Q7:Q56)</f>
        <v>0</v>
      </c>
      <c r="R60" s="49">
        <f>MIN(R7:R56)</f>
        <v>0</v>
      </c>
      <c r="S60" s="45"/>
      <c r="T60" s="41" t="s">
        <v>21</v>
      </c>
      <c r="U60" s="37">
        <f>MIN(U7:U56)</f>
        <v>0.80500000000000005</v>
      </c>
      <c r="V60" s="37">
        <f>MIN(V7:V56)</f>
        <v>0.54920000000000002</v>
      </c>
      <c r="W60" s="37">
        <f>MIN(W7:W56)</f>
        <v>0</v>
      </c>
      <c r="X60" s="49">
        <f>MIN(X7:X56)</f>
        <v>0</v>
      </c>
      <c r="Y60" s="45"/>
      <c r="Z60" s="41" t="s">
        <v>21</v>
      </c>
      <c r="AA60" s="37">
        <f>MIN(AA7:AA56)</f>
        <v>0.8327</v>
      </c>
      <c r="AB60" s="37">
        <f>MIN(AB7:AB56)</f>
        <v>0.53669999999999995</v>
      </c>
      <c r="AC60" s="37">
        <f>MIN(AC7:AC56)</f>
        <v>0</v>
      </c>
      <c r="AD60" s="49">
        <f>MIN(AD7:AD56)</f>
        <v>0</v>
      </c>
      <c r="AE60" s="45"/>
      <c r="AF60" s="41" t="s">
        <v>21</v>
      </c>
      <c r="AG60" s="37">
        <f>MIN(AG7:AG56)</f>
        <v>0.84219999999999995</v>
      </c>
      <c r="AH60" s="37">
        <f>MIN(AH7:AH56)</f>
        <v>0.82469999999999999</v>
      </c>
      <c r="AI60" s="37">
        <f>MIN(AI7:AI56)</f>
        <v>0.59279999999999999</v>
      </c>
      <c r="AJ60" s="49">
        <f>MIN(AJ7:AJ56)</f>
        <v>0</v>
      </c>
      <c r="AK60" s="45"/>
      <c r="AL60" s="41" t="s">
        <v>21</v>
      </c>
      <c r="AM60" s="37">
        <f>MIN(AM7:AM56)</f>
        <v>0.76680000000000004</v>
      </c>
      <c r="AN60" s="37">
        <f>MIN(AN7:AN56)</f>
        <v>0</v>
      </c>
      <c r="AO60" s="37">
        <f>MIN(AO7:AO56)</f>
        <v>0</v>
      </c>
      <c r="AP60" s="49">
        <f>MIN(AP7:AP56)</f>
        <v>0</v>
      </c>
      <c r="AQ60" s="45"/>
      <c r="AR60" s="41" t="s">
        <v>21</v>
      </c>
      <c r="AS60" s="37">
        <f>MIN(AS7:AS56)</f>
        <v>0.91620000000000001</v>
      </c>
      <c r="AT60" s="37">
        <f>MIN(AT7:AT56)</f>
        <v>0.5857</v>
      </c>
      <c r="AU60" s="37">
        <f>MIN(AU7:AU56)</f>
        <v>0.92669999999999997</v>
      </c>
      <c r="AV60" s="49">
        <f>MIN(AV7:AV56)</f>
        <v>0</v>
      </c>
      <c r="AW60" s="45"/>
      <c r="AX60" s="41" t="s">
        <v>21</v>
      </c>
      <c r="AY60" s="37">
        <f>MIN(AY7:AY56)</f>
        <v>1.0649999999999999</v>
      </c>
      <c r="AZ60" s="37">
        <f>MIN(AZ7:AZ56)</f>
        <v>0</v>
      </c>
      <c r="BA60" s="37">
        <f>MIN(BA7:BA56)</f>
        <v>0</v>
      </c>
      <c r="BB60" s="49">
        <f>MIN(BB7:BB56)</f>
        <v>0</v>
      </c>
      <c r="BC60" s="45"/>
      <c r="BD60" s="41" t="s">
        <v>21</v>
      </c>
      <c r="BE60" s="37">
        <f>MIN(BE7:BE56)</f>
        <v>0.86819999999999997</v>
      </c>
      <c r="BF60" s="37">
        <f>MIN(BF7:BF56)</f>
        <v>0</v>
      </c>
      <c r="BG60" s="37">
        <f>MIN(BG7:BG56)</f>
        <v>0</v>
      </c>
      <c r="BH60" s="49">
        <f>MIN(BH7:BH56)</f>
        <v>0</v>
      </c>
    </row>
    <row r="61" spans="1:60" ht="15.75" thickBot="1" x14ac:dyDescent="0.3">
      <c r="A61" s="50"/>
      <c r="B61" s="51" t="s">
        <v>22</v>
      </c>
      <c r="C61" s="90">
        <f>STDEV(C7:C56)</f>
        <v>0.11574122152231289</v>
      </c>
      <c r="D61" s="90">
        <f>STDEV(D7:D56)</f>
        <v>7.3798125540784104E-2</v>
      </c>
      <c r="E61" s="90" t="e">
        <f>STDEV(E7:E56)</f>
        <v>#DIV/0!</v>
      </c>
      <c r="F61" s="91" t="e">
        <f>STDEV(F7:F56)</f>
        <v>#DIV/0!</v>
      </c>
      <c r="G61" s="50"/>
      <c r="H61" s="51" t="s">
        <v>22</v>
      </c>
      <c r="I61" s="90">
        <f>STDEV(I7:I56)</f>
        <v>5.8661571748462371E-2</v>
      </c>
      <c r="J61" s="90">
        <f>STDEV(J7:J56)</f>
        <v>3.8678740930904128E-2</v>
      </c>
      <c r="K61" s="90" t="e">
        <f>STDEV(K7:K56)</f>
        <v>#DIV/0!</v>
      </c>
      <c r="L61" s="91" t="e">
        <f>STDEV(L7:L56)</f>
        <v>#DIV/0!</v>
      </c>
      <c r="M61" s="50"/>
      <c r="N61" s="51" t="s">
        <v>22</v>
      </c>
      <c r="O61" s="90">
        <f>STDEV(O7:O56)</f>
        <v>2.6681891487174064E-2</v>
      </c>
      <c r="P61" s="90">
        <f>STDEV(P7:P56)</f>
        <v>7.5660425586960888E-3</v>
      </c>
      <c r="Q61" s="90" t="e">
        <f>STDEV(Q7:Q56)</f>
        <v>#DIV/0!</v>
      </c>
      <c r="R61" s="91" t="e">
        <f>STDEV(R7:R56)</f>
        <v>#DIV/0!</v>
      </c>
      <c r="S61" s="50"/>
      <c r="T61" s="51" t="s">
        <v>22</v>
      </c>
      <c r="U61" s="90" t="e">
        <f>STDEV(U7:U56)</f>
        <v>#DIV/0!</v>
      </c>
      <c r="V61" s="90" t="e">
        <f>STDEV(V7:V56)</f>
        <v>#DIV/0!</v>
      </c>
      <c r="W61" s="90" t="e">
        <f>STDEV(W7:W56)</f>
        <v>#DIV/0!</v>
      </c>
      <c r="X61" s="91" t="e">
        <f>STDEV(X7:X56)</f>
        <v>#DIV/0!</v>
      </c>
      <c r="Y61" s="50"/>
      <c r="Z61" s="51" t="s">
        <v>22</v>
      </c>
      <c r="AA61" s="90">
        <f>STDEV(AA7:AA56)</f>
        <v>5.7117466680517273E-2</v>
      </c>
      <c r="AB61" s="90">
        <f>STDEV(AB7:AB56)</f>
        <v>2.3938619425522438E-2</v>
      </c>
      <c r="AC61" s="90" t="e">
        <f>STDEV(AC7:AC56)</f>
        <v>#DIV/0!</v>
      </c>
      <c r="AD61" s="91" t="e">
        <f>STDEV(AD7:AD56)</f>
        <v>#DIV/0!</v>
      </c>
      <c r="AE61" s="50"/>
      <c r="AF61" s="51" t="s">
        <v>22</v>
      </c>
      <c r="AG61" s="90">
        <f>STDEV(AG7:AG56)</f>
        <v>5.5579785279474346E-2</v>
      </c>
      <c r="AH61" s="90">
        <f>STDEV(AH7:AH56)</f>
        <v>6.2585261843344564E-2</v>
      </c>
      <c r="AI61" s="90">
        <f>STDEV(AI7:AI56)</f>
        <v>2.4377683002521557E-2</v>
      </c>
      <c r="AJ61" s="91" t="e">
        <f>STDEV(AJ7:AJ56)</f>
        <v>#DIV/0!</v>
      </c>
      <c r="AK61" s="50"/>
      <c r="AL61" s="51" t="s">
        <v>22</v>
      </c>
      <c r="AM61" s="90">
        <f>STDEV(AM7:AM56)</f>
        <v>3.6782378027165823E-2</v>
      </c>
      <c r="AN61" s="90" t="e">
        <f>STDEV(AN7:AN56)</f>
        <v>#DIV/0!</v>
      </c>
      <c r="AO61" s="90" t="e">
        <f>STDEV(AO7:AO56)</f>
        <v>#DIV/0!</v>
      </c>
      <c r="AP61" s="91" t="e">
        <f>STDEV(AP7:AP56)</f>
        <v>#DIV/0!</v>
      </c>
      <c r="AQ61" s="50"/>
      <c r="AR61" s="51" t="s">
        <v>22</v>
      </c>
      <c r="AS61" s="90">
        <f>STDEV(AS7:AS56)</f>
        <v>9.5826996891968511E-2</v>
      </c>
      <c r="AT61" s="90">
        <f>STDEV(AT7:AT56)</f>
        <v>6.4141447425029155E-2</v>
      </c>
      <c r="AU61" s="90">
        <f>STDEV(AU7:AU56)</f>
        <v>4.0321582310221857E-2</v>
      </c>
      <c r="AV61" s="91" t="e">
        <f>STDEV(AV7:AV56)</f>
        <v>#DIV/0!</v>
      </c>
      <c r="AW61" s="50"/>
      <c r="AX61" s="51" t="s">
        <v>22</v>
      </c>
      <c r="AY61" s="90">
        <f>STDEV(AY7:AY56)</f>
        <v>7.2747279445122021E-2</v>
      </c>
      <c r="AZ61" s="90" t="e">
        <f>STDEV(AZ7:AZ56)</f>
        <v>#DIV/0!</v>
      </c>
      <c r="BA61" s="90" t="e">
        <f>STDEV(BA7:BA56)</f>
        <v>#DIV/0!</v>
      </c>
      <c r="BB61" s="91" t="e">
        <f>STDEV(BB7:BB56)</f>
        <v>#DIV/0!</v>
      </c>
      <c r="BC61" s="50"/>
      <c r="BD61" s="51" t="s">
        <v>22</v>
      </c>
      <c r="BE61" s="90">
        <f>STDEV(BE7:BE56)</f>
        <v>7.638931301469562E-2</v>
      </c>
      <c r="BF61" s="90" t="e">
        <f>STDEV(BF7:BF56)</f>
        <v>#DIV/0!</v>
      </c>
      <c r="BG61" s="90" t="e">
        <f>STDEV(BG7:BG56)</f>
        <v>#DIV/0!</v>
      </c>
      <c r="BH61" s="91" t="e">
        <f>STDEV(BH7:BH56)</f>
        <v>#DIV/0!</v>
      </c>
    </row>
    <row r="62" spans="1:60" ht="15.75" thickTop="1" x14ac:dyDescent="0.25"/>
    <row r="63" spans="1:60" ht="15" customHeight="1" x14ac:dyDescent="0.25"/>
    <row r="68" spans="1:1" ht="15" customHeight="1" x14ac:dyDescent="0.25"/>
    <row r="73" spans="1:1" ht="15" customHeight="1" x14ac:dyDescent="0.25"/>
    <row r="79" spans="1:1" x14ac:dyDescent="0.25">
      <c r="A79" t="s">
        <v>26</v>
      </c>
    </row>
    <row r="81" spans="1:11" x14ac:dyDescent="0.25">
      <c r="A81" t="s">
        <v>17</v>
      </c>
      <c r="B81" s="52">
        <f>B2</f>
        <v>1175</v>
      </c>
      <c r="C81" s="52">
        <f>H2</f>
        <v>1186.7</v>
      </c>
      <c r="D81" s="52">
        <f>N2</f>
        <v>1196.8</v>
      </c>
      <c r="E81" s="52">
        <f>T2</f>
        <v>1214.5999999999999</v>
      </c>
      <c r="F81" s="52">
        <f>Z2</f>
        <v>1232.4000000000001</v>
      </c>
      <c r="G81" s="52">
        <f>AF2</f>
        <v>1239.8499999999999</v>
      </c>
      <c r="H81" s="52">
        <f>AL2</f>
        <v>1248.5999999999999</v>
      </c>
      <c r="I81" s="52">
        <f>AR2</f>
        <v>1270</v>
      </c>
      <c r="J81" s="52">
        <f>AX2</f>
        <v>1279.0999999999999</v>
      </c>
      <c r="K81" s="52">
        <f>BD2</f>
        <v>1284.45</v>
      </c>
    </row>
    <row r="82" spans="1:11" x14ac:dyDescent="0.25">
      <c r="A82" s="29">
        <v>1</v>
      </c>
      <c r="B82" s="95">
        <v>0.81610000000000005</v>
      </c>
      <c r="C82" s="94">
        <v>0.83189999999999997</v>
      </c>
      <c r="D82" s="94">
        <v>0.86860000000000004</v>
      </c>
      <c r="E82" s="94">
        <v>0.80500000000000005</v>
      </c>
      <c r="F82" s="94">
        <v>0.8327</v>
      </c>
      <c r="G82" s="94">
        <v>0.84219999999999995</v>
      </c>
      <c r="H82" s="94">
        <v>0.76680000000000004</v>
      </c>
      <c r="I82" s="94">
        <v>0.91620000000000001</v>
      </c>
      <c r="J82" s="94">
        <v>1.0649999999999999</v>
      </c>
      <c r="K82" s="94">
        <v>0.86819999999999997</v>
      </c>
    </row>
    <row r="83" spans="1:11" x14ac:dyDescent="0.25">
      <c r="A83" s="29">
        <v>2</v>
      </c>
      <c r="B83" s="95">
        <v>0.90400000000000003</v>
      </c>
      <c r="C83" s="94">
        <v>0.83840000000000003</v>
      </c>
      <c r="D83" s="94">
        <v>0.90529999999999999</v>
      </c>
      <c r="F83" s="94">
        <v>0.86599999999999999</v>
      </c>
      <c r="G83" s="94">
        <v>0.84740000000000004</v>
      </c>
      <c r="H83" s="94">
        <v>0.8155</v>
      </c>
      <c r="I83" s="94">
        <v>0.93799999999999994</v>
      </c>
      <c r="J83" s="94">
        <v>1.0680000000000001</v>
      </c>
      <c r="K83" s="94">
        <v>0.9032</v>
      </c>
    </row>
    <row r="84" spans="1:11" x14ac:dyDescent="0.25">
      <c r="A84" s="29">
        <v>3</v>
      </c>
      <c r="B84" s="95">
        <v>0.9143</v>
      </c>
      <c r="C84" s="94">
        <v>0.85309999999999997</v>
      </c>
      <c r="D84" s="94">
        <v>0.92049999999999998</v>
      </c>
      <c r="F84" s="94">
        <v>0.91949999999999998</v>
      </c>
      <c r="G84" s="94">
        <v>0.84989999999999999</v>
      </c>
      <c r="H84" s="94">
        <v>0.83889999999999998</v>
      </c>
      <c r="I84" s="94">
        <v>1.0920000000000001</v>
      </c>
      <c r="J84" s="94">
        <v>1.165</v>
      </c>
      <c r="K84" s="94">
        <v>0.92300000000000004</v>
      </c>
    </row>
    <row r="85" spans="1:11" x14ac:dyDescent="0.25">
      <c r="A85" s="29">
        <v>4</v>
      </c>
      <c r="B85" s="95">
        <v>0.91959999999999997</v>
      </c>
      <c r="C85" s="94">
        <v>0.87829999999999997</v>
      </c>
      <c r="F85" s="94">
        <v>0.9395</v>
      </c>
      <c r="G85" s="94">
        <v>0.85780000000000001</v>
      </c>
      <c r="J85" s="94">
        <v>1.177</v>
      </c>
      <c r="K85" s="94">
        <v>0.92600000000000005</v>
      </c>
    </row>
    <row r="86" spans="1:11" x14ac:dyDescent="0.25">
      <c r="A86" s="29">
        <v>5</v>
      </c>
      <c r="B86" s="95">
        <v>0.93369999999999997</v>
      </c>
      <c r="C86" s="94">
        <v>0.89480000000000004</v>
      </c>
      <c r="F86" s="94">
        <v>0.9466</v>
      </c>
      <c r="G86" s="94">
        <v>0.86739999999999995</v>
      </c>
      <c r="J86" s="94">
        <v>1.1970000000000001</v>
      </c>
      <c r="K86" s="94">
        <v>0.97050000000000003</v>
      </c>
    </row>
    <row r="87" spans="1:11" x14ac:dyDescent="0.25">
      <c r="A87" s="29">
        <v>6</v>
      </c>
      <c r="B87" s="95">
        <v>0.95430000000000004</v>
      </c>
      <c r="C87" s="94">
        <v>0.92669999999999997</v>
      </c>
      <c r="F87" s="94">
        <v>0.95330000000000004</v>
      </c>
      <c r="G87" s="94">
        <v>0.87280000000000002</v>
      </c>
      <c r="J87" s="94">
        <v>1.2470000000000001</v>
      </c>
      <c r="K87" s="94">
        <v>0.9899</v>
      </c>
    </row>
    <row r="88" spans="1:11" x14ac:dyDescent="0.25">
      <c r="A88" s="29">
        <v>7</v>
      </c>
      <c r="B88" s="95">
        <v>0.96109999999999995</v>
      </c>
      <c r="C88" s="94">
        <v>0.99839999999999995</v>
      </c>
      <c r="F88" s="94">
        <v>0.9798</v>
      </c>
      <c r="G88" s="94">
        <v>0.87819999999999998</v>
      </c>
      <c r="K88" s="94">
        <v>0.99819999999999998</v>
      </c>
    </row>
    <row r="89" spans="1:11" x14ac:dyDescent="0.25">
      <c r="A89" s="29">
        <v>8</v>
      </c>
      <c r="B89" s="95">
        <v>0.96560000000000001</v>
      </c>
      <c r="F89" s="94">
        <v>1.006</v>
      </c>
      <c r="G89" s="94">
        <v>0.87870000000000004</v>
      </c>
      <c r="K89" s="94">
        <v>1.006</v>
      </c>
    </row>
    <row r="90" spans="1:11" x14ac:dyDescent="0.25">
      <c r="A90" s="29">
        <v>9</v>
      </c>
      <c r="B90" s="95">
        <v>1.0389999999999999</v>
      </c>
      <c r="G90" s="94">
        <v>0.88229999999999997</v>
      </c>
      <c r="K90" s="94">
        <v>1.012</v>
      </c>
    </row>
    <row r="91" spans="1:11" x14ac:dyDescent="0.25">
      <c r="A91" s="29">
        <v>10</v>
      </c>
      <c r="B91" s="95">
        <v>1.0680000000000001</v>
      </c>
      <c r="G91" s="94">
        <v>0.88670000000000004</v>
      </c>
      <c r="K91" s="94">
        <v>1.014</v>
      </c>
    </row>
    <row r="92" spans="1:11" x14ac:dyDescent="0.25">
      <c r="A92" s="29">
        <v>11</v>
      </c>
      <c r="B92" s="95">
        <v>1.0780000000000001</v>
      </c>
      <c r="G92" s="94">
        <v>0.8911</v>
      </c>
      <c r="K92" s="94">
        <v>1.036</v>
      </c>
    </row>
    <row r="93" spans="1:11" x14ac:dyDescent="0.25">
      <c r="A93" s="29">
        <v>12</v>
      </c>
      <c r="B93" s="95">
        <v>1.0920000000000001</v>
      </c>
      <c r="G93" s="94">
        <v>0.89929999999999999</v>
      </c>
      <c r="K93" s="94">
        <v>1.0389999999999999</v>
      </c>
    </row>
    <row r="94" spans="1:11" x14ac:dyDescent="0.25">
      <c r="A94" s="29">
        <v>13</v>
      </c>
      <c r="B94" s="95">
        <v>1.1120000000000001</v>
      </c>
      <c r="G94" s="94">
        <v>0.90380000000000005</v>
      </c>
      <c r="K94" s="94">
        <v>1.0860000000000001</v>
      </c>
    </row>
    <row r="95" spans="1:11" x14ac:dyDescent="0.25">
      <c r="A95" s="29">
        <v>14</v>
      </c>
      <c r="B95" s="95">
        <v>1.1459999999999999</v>
      </c>
      <c r="G95" s="94">
        <v>0.90710000000000002</v>
      </c>
      <c r="K95" s="94">
        <v>1.1020000000000001</v>
      </c>
    </row>
    <row r="96" spans="1:11" x14ac:dyDescent="0.25">
      <c r="A96" s="29">
        <v>15</v>
      </c>
      <c r="B96" s="95">
        <v>1.161</v>
      </c>
      <c r="G96" s="94">
        <v>0.9093</v>
      </c>
      <c r="K96" s="94">
        <v>1.147</v>
      </c>
    </row>
    <row r="97" spans="1:7" x14ac:dyDescent="0.25">
      <c r="A97" s="29">
        <v>16</v>
      </c>
      <c r="B97" s="95">
        <v>1.1779999999999999</v>
      </c>
      <c r="G97" s="94">
        <v>0.92259999999999998</v>
      </c>
    </row>
    <row r="98" spans="1:7" x14ac:dyDescent="0.25">
      <c r="A98" s="29">
        <v>17</v>
      </c>
      <c r="B98" s="95">
        <v>1.18</v>
      </c>
      <c r="G98" s="94">
        <v>0.93400000000000005</v>
      </c>
    </row>
    <row r="99" spans="1:7" x14ac:dyDescent="0.25">
      <c r="A99" s="29">
        <v>18</v>
      </c>
      <c r="B99" s="95">
        <v>1.196</v>
      </c>
      <c r="G99" s="94">
        <v>0.93789999999999996</v>
      </c>
    </row>
    <row r="100" spans="1:7" x14ac:dyDescent="0.25">
      <c r="A100" s="29">
        <v>19</v>
      </c>
      <c r="G100" s="94">
        <v>0.93869999999999998</v>
      </c>
    </row>
    <row r="101" spans="1:7" x14ac:dyDescent="0.25">
      <c r="A101" s="29">
        <v>20</v>
      </c>
      <c r="G101" s="94">
        <v>0.94820000000000004</v>
      </c>
    </row>
    <row r="102" spans="1:7" x14ac:dyDescent="0.25">
      <c r="A102" s="29">
        <v>21</v>
      </c>
      <c r="G102" s="94">
        <v>0.95199999999999996</v>
      </c>
    </row>
    <row r="103" spans="1:7" x14ac:dyDescent="0.25">
      <c r="A103" s="29">
        <v>22</v>
      </c>
      <c r="G103" s="94">
        <v>0.95579999999999998</v>
      </c>
    </row>
    <row r="104" spans="1:7" x14ac:dyDescent="0.25">
      <c r="A104" s="29">
        <v>23</v>
      </c>
      <c r="G104" s="94">
        <v>0.95840000000000003</v>
      </c>
    </row>
    <row r="105" spans="1:7" x14ac:dyDescent="0.25">
      <c r="A105" s="29">
        <v>24</v>
      </c>
      <c r="G105" s="94">
        <v>0.96150000000000002</v>
      </c>
    </row>
    <row r="106" spans="1:7" x14ac:dyDescent="0.25">
      <c r="A106" s="29">
        <v>25</v>
      </c>
      <c r="G106" s="94">
        <v>0.96209999999999996</v>
      </c>
    </row>
    <row r="107" spans="1:7" x14ac:dyDescent="0.25">
      <c r="A107" s="29">
        <v>26</v>
      </c>
      <c r="G107" s="94">
        <v>0.96799999999999997</v>
      </c>
    </row>
    <row r="108" spans="1:7" x14ac:dyDescent="0.25">
      <c r="A108" s="29">
        <v>27</v>
      </c>
      <c r="G108" s="94">
        <v>0.96819999999999995</v>
      </c>
    </row>
    <row r="109" spans="1:7" x14ac:dyDescent="0.25">
      <c r="A109" s="29">
        <v>28</v>
      </c>
      <c r="G109" s="94">
        <v>0.96930000000000005</v>
      </c>
    </row>
    <row r="110" spans="1:7" x14ac:dyDescent="0.25">
      <c r="A110" s="29">
        <v>29</v>
      </c>
      <c r="G110" s="94">
        <v>0.97389999999999999</v>
      </c>
    </row>
    <row r="111" spans="1:7" x14ac:dyDescent="0.25">
      <c r="A111" s="29">
        <v>30</v>
      </c>
      <c r="G111" s="94">
        <v>0.9758</v>
      </c>
    </row>
    <row r="112" spans="1:7" x14ac:dyDescent="0.25">
      <c r="A112" s="29">
        <v>31</v>
      </c>
      <c r="G112" s="94">
        <v>0.98319999999999996</v>
      </c>
    </row>
    <row r="113" spans="1:7" x14ac:dyDescent="0.25">
      <c r="A113" s="29">
        <v>32</v>
      </c>
      <c r="G113" s="94">
        <v>0.98440000000000005</v>
      </c>
    </row>
    <row r="114" spans="1:7" x14ac:dyDescent="0.25">
      <c r="A114" s="29">
        <v>33</v>
      </c>
      <c r="G114" s="94">
        <v>0.98440000000000005</v>
      </c>
    </row>
    <row r="115" spans="1:7" x14ac:dyDescent="0.25">
      <c r="A115" s="29">
        <v>34</v>
      </c>
      <c r="G115" s="94">
        <v>0.9849</v>
      </c>
    </row>
    <row r="116" spans="1:7" x14ac:dyDescent="0.25">
      <c r="A116" s="29">
        <v>35</v>
      </c>
      <c r="G116" s="94">
        <v>0.98870000000000002</v>
      </c>
    </row>
    <row r="117" spans="1:7" x14ac:dyDescent="0.25">
      <c r="A117" s="29">
        <v>36</v>
      </c>
      <c r="G117" s="94">
        <v>0.99299999999999999</v>
      </c>
    </row>
    <row r="118" spans="1:7" x14ac:dyDescent="0.25">
      <c r="A118" s="29">
        <v>37</v>
      </c>
      <c r="G118" s="94">
        <v>0.99409999999999998</v>
      </c>
    </row>
    <row r="119" spans="1:7" x14ac:dyDescent="0.25">
      <c r="A119" s="29">
        <v>38</v>
      </c>
      <c r="G119" s="94">
        <v>0.99419999999999997</v>
      </c>
    </row>
    <row r="120" spans="1:7" x14ac:dyDescent="0.25">
      <c r="A120" s="29">
        <v>39</v>
      </c>
      <c r="G120" s="94">
        <v>1.004</v>
      </c>
    </row>
    <row r="121" spans="1:7" x14ac:dyDescent="0.25">
      <c r="A121" s="29">
        <v>40</v>
      </c>
      <c r="G121" s="94">
        <v>1.0129999999999999</v>
      </c>
    </row>
    <row r="122" spans="1:7" x14ac:dyDescent="0.25">
      <c r="A122" s="29">
        <v>41</v>
      </c>
      <c r="G122" s="94">
        <v>1.024</v>
      </c>
    </row>
    <row r="123" spans="1:7" x14ac:dyDescent="0.25">
      <c r="A123" s="29">
        <v>42</v>
      </c>
      <c r="G123" s="94">
        <v>1.028</v>
      </c>
    </row>
    <row r="124" spans="1:7" x14ac:dyDescent="0.25">
      <c r="A124" s="29">
        <v>43</v>
      </c>
      <c r="G124" s="94">
        <v>1.032</v>
      </c>
    </row>
    <row r="125" spans="1:7" x14ac:dyDescent="0.25">
      <c r="A125" s="29">
        <v>44</v>
      </c>
      <c r="G125" s="94">
        <v>1.046</v>
      </c>
    </row>
    <row r="126" spans="1:7" x14ac:dyDescent="0.25">
      <c r="A126" s="29">
        <v>45</v>
      </c>
    </row>
    <row r="127" spans="1:7" x14ac:dyDescent="0.25">
      <c r="A127" s="29">
        <v>46</v>
      </c>
    </row>
    <row r="128" spans="1:7" x14ac:dyDescent="0.25">
      <c r="A128" s="29">
        <v>47</v>
      </c>
    </row>
    <row r="129" spans="1:1" x14ac:dyDescent="0.25">
      <c r="A129" s="29">
        <v>48</v>
      </c>
    </row>
    <row r="130" spans="1:1" x14ac:dyDescent="0.25">
      <c r="A130" s="29">
        <v>49</v>
      </c>
    </row>
    <row r="131" spans="1:1" x14ac:dyDescent="0.25">
      <c r="A131" s="57">
        <v>50</v>
      </c>
    </row>
  </sheetData>
  <sortState ref="B82:B99">
    <sortCondition ref="B82:B99"/>
  </sortState>
  <mergeCells count="10">
    <mergeCell ref="BC58:BC59"/>
    <mergeCell ref="Y58:Y59"/>
    <mergeCell ref="AE58:AE59"/>
    <mergeCell ref="AK58:AK59"/>
    <mergeCell ref="AQ58:AQ59"/>
    <mergeCell ref="A58:A59"/>
    <mergeCell ref="G58:G59"/>
    <mergeCell ref="M58:M59"/>
    <mergeCell ref="S58:S59"/>
    <mergeCell ref="AW58:AW59"/>
  </mergeCells>
  <phoneticPr fontId="10" type="noConversion"/>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S46"/>
  <sheetViews>
    <sheetView view="pageBreakPreview" topLeftCell="A14" zoomScale="80" zoomScaleNormal="100" zoomScaleSheetLayoutView="80" workbookViewId="0">
      <selection activeCell="U40" sqref="U40"/>
    </sheetView>
  </sheetViews>
  <sheetFormatPr defaultRowHeight="15" x14ac:dyDescent="0.25"/>
  <cols>
    <col min="1" max="1" width="14" bestFit="1" customWidth="1"/>
    <col min="2" max="2" width="9.5703125" bestFit="1" customWidth="1"/>
    <col min="4" max="4" width="0.7109375" customWidth="1"/>
    <col min="5" max="5" width="5.42578125" customWidth="1"/>
    <col min="7" max="7" width="12.28515625" bestFit="1" customWidth="1"/>
    <col min="9" max="9" width="0.7109375" customWidth="1"/>
  </cols>
  <sheetData>
    <row r="1" spans="1:19" x14ac:dyDescent="0.25">
      <c r="A1" s="2"/>
      <c r="B1" s="2"/>
      <c r="C1" s="2"/>
      <c r="D1" s="2"/>
      <c r="E1" s="2"/>
      <c r="F1" s="2"/>
      <c r="G1" s="2"/>
      <c r="H1" s="2"/>
      <c r="I1" s="2"/>
      <c r="J1" s="2"/>
      <c r="K1" s="2"/>
      <c r="L1" s="2"/>
      <c r="M1" s="2"/>
      <c r="N1" s="2"/>
    </row>
    <row r="2" spans="1:19" ht="24.75" customHeight="1" x14ac:dyDescent="0.45">
      <c r="B2" s="63" t="str">
        <f>Database!A14</f>
        <v xml:space="preserve">Plate 7 A-D  </v>
      </c>
      <c r="C2" s="31" t="str">
        <f>Database!B3</f>
        <v>Vitrinite Reflectance Measurements, Histogram and Images</v>
      </c>
      <c r="D2" s="31"/>
      <c r="E2" s="32"/>
      <c r="F2" s="32"/>
      <c r="G2" s="32"/>
      <c r="H2" s="32"/>
      <c r="I2" s="32"/>
      <c r="J2" s="32"/>
      <c r="K2" s="32"/>
      <c r="L2" s="33"/>
      <c r="M2" s="33"/>
    </row>
    <row r="3" spans="1:19" x14ac:dyDescent="0.25">
      <c r="H3" s="2"/>
      <c r="I3" s="2"/>
      <c r="J3" s="2"/>
      <c r="K3" s="2"/>
      <c r="L3" s="2"/>
      <c r="M3" s="3"/>
      <c r="N3" s="2"/>
    </row>
    <row r="4" spans="1:19" ht="15.75" x14ac:dyDescent="0.25">
      <c r="A4" s="4" t="s">
        <v>0</v>
      </c>
      <c r="B4" s="6" t="str">
        <f>Database!C1</f>
        <v>Husky Energy</v>
      </c>
      <c r="E4" s="5"/>
      <c r="F4" s="5"/>
      <c r="G4" s="2"/>
      <c r="H4" s="7"/>
      <c r="I4" s="7"/>
      <c r="J4" s="2"/>
      <c r="K4" s="8"/>
      <c r="L4" s="9"/>
      <c r="M4" s="10"/>
      <c r="N4" s="11"/>
    </row>
    <row r="5" spans="1:19" ht="15.75" x14ac:dyDescent="0.25">
      <c r="A5" s="4" t="s">
        <v>13</v>
      </c>
      <c r="B5" s="6" t="str">
        <f>Database!C14</f>
        <v>Canol</v>
      </c>
      <c r="E5" s="5"/>
      <c r="F5" s="5"/>
      <c r="G5" s="5"/>
      <c r="H5" s="7"/>
      <c r="I5" s="7"/>
      <c r="J5" s="30" t="s">
        <v>9</v>
      </c>
      <c r="K5" s="14"/>
    </row>
    <row r="6" spans="1:19" ht="15.75" x14ac:dyDescent="0.25">
      <c r="A6" s="4" t="s">
        <v>4</v>
      </c>
      <c r="B6" s="6" t="str">
        <f>Database!B14</f>
        <v>Canada</v>
      </c>
      <c r="E6" s="5"/>
      <c r="F6" s="5"/>
      <c r="G6" s="5"/>
      <c r="H6" s="7"/>
      <c r="I6" s="7"/>
      <c r="J6" s="89">
        <f>Database!G14</f>
        <v>0.76680000000000004</v>
      </c>
      <c r="K6" s="89">
        <f>Database!H14</f>
        <v>0.8155</v>
      </c>
      <c r="L6" s="89">
        <f>Database!I14</f>
        <v>0.83889999999999998</v>
      </c>
      <c r="M6" s="89"/>
      <c r="N6" s="89"/>
      <c r="O6" s="89"/>
      <c r="P6" s="89"/>
      <c r="Q6" s="89"/>
      <c r="R6" s="89"/>
      <c r="S6" s="89"/>
    </row>
    <row r="7" spans="1:19" ht="15.75" x14ac:dyDescent="0.25">
      <c r="A7" s="4" t="s">
        <v>81</v>
      </c>
      <c r="B7" s="116">
        <f>Database!D14</f>
        <v>1248.5999999999999</v>
      </c>
      <c r="C7" s="12"/>
      <c r="D7" s="12"/>
      <c r="E7" s="13" t="s">
        <v>15</v>
      </c>
      <c r="F7" s="15" t="str">
        <f>Database!E14</f>
        <v>Slater River H-64</v>
      </c>
      <c r="G7" s="5"/>
      <c r="J7" s="89"/>
      <c r="K7" s="89"/>
      <c r="L7" s="89"/>
      <c r="M7" s="89"/>
      <c r="N7" s="89"/>
      <c r="O7" s="89"/>
      <c r="P7" s="89"/>
      <c r="Q7" s="89"/>
      <c r="R7" s="89"/>
      <c r="S7" s="89"/>
    </row>
    <row r="8" spans="1:19" ht="15.75" customHeight="1" x14ac:dyDescent="0.25">
      <c r="A8" s="16" t="s">
        <v>5</v>
      </c>
      <c r="B8" s="17"/>
      <c r="C8" s="65">
        <f>MIN(J6:S10)</f>
        <v>0.76680000000000004</v>
      </c>
      <c r="D8" s="59"/>
      <c r="E8" s="123" t="s">
        <v>86</v>
      </c>
      <c r="F8" s="124"/>
      <c r="G8" s="124"/>
      <c r="H8" s="124"/>
      <c r="I8" s="58"/>
      <c r="J8" s="89"/>
      <c r="K8" s="89"/>
      <c r="L8" s="89"/>
      <c r="M8" s="89"/>
      <c r="N8" s="89"/>
      <c r="O8" s="89"/>
      <c r="P8" s="89"/>
      <c r="Q8" s="89"/>
      <c r="R8" s="89"/>
      <c r="S8" s="89"/>
    </row>
    <row r="9" spans="1:19" ht="15.75" x14ac:dyDescent="0.25">
      <c r="A9" s="18" t="s">
        <v>6</v>
      </c>
      <c r="B9" s="19"/>
      <c r="C9" s="65">
        <f>MAX(J6:S10)</f>
        <v>0.83889999999999998</v>
      </c>
      <c r="D9" s="59"/>
      <c r="E9" s="123"/>
      <c r="F9" s="124"/>
      <c r="G9" s="124"/>
      <c r="H9" s="124"/>
      <c r="I9" s="58"/>
      <c r="J9" s="89"/>
      <c r="K9" s="89"/>
      <c r="L9" s="89"/>
      <c r="M9" s="89"/>
      <c r="N9" s="89"/>
      <c r="O9" s="89"/>
      <c r="P9" s="89"/>
      <c r="Q9" s="89"/>
      <c r="R9" s="89"/>
      <c r="S9" s="89"/>
    </row>
    <row r="10" spans="1:19" ht="15.75" x14ac:dyDescent="0.25">
      <c r="A10" s="18" t="s">
        <v>7</v>
      </c>
      <c r="B10" s="19"/>
      <c r="C10" s="66">
        <f>AVERAGE(J6:S10)</f>
        <v>0.8070666666666666</v>
      </c>
      <c r="D10" s="60"/>
      <c r="E10" s="123"/>
      <c r="F10" s="124"/>
      <c r="G10" s="124"/>
      <c r="H10" s="124"/>
      <c r="I10" s="58"/>
      <c r="J10" s="89"/>
      <c r="K10" s="89"/>
      <c r="L10" s="89"/>
      <c r="M10" s="89"/>
      <c r="N10" s="89"/>
      <c r="O10" s="89"/>
      <c r="P10" s="89"/>
      <c r="Q10" s="89"/>
      <c r="R10" s="89"/>
      <c r="S10" s="89"/>
    </row>
    <row r="11" spans="1:19" ht="15.75" x14ac:dyDescent="0.25">
      <c r="A11" s="18" t="s">
        <v>12</v>
      </c>
      <c r="B11" s="19"/>
      <c r="C11" s="67">
        <f>COUNT(J6:S10)</f>
        <v>3</v>
      </c>
      <c r="D11" s="61"/>
      <c r="E11" s="123"/>
      <c r="F11" s="124"/>
      <c r="G11" s="124"/>
      <c r="H11" s="124"/>
      <c r="I11" s="58"/>
      <c r="O11" t="s">
        <v>49</v>
      </c>
    </row>
    <row r="12" spans="1:19" ht="15.75" x14ac:dyDescent="0.25">
      <c r="A12" s="20" t="s">
        <v>8</v>
      </c>
      <c r="B12" s="21"/>
      <c r="C12" s="65">
        <f>STDEV(J6:S10)</f>
        <v>3.6782378027165823E-2</v>
      </c>
      <c r="D12" s="59"/>
      <c r="E12" s="123"/>
      <c r="F12" s="124"/>
      <c r="G12" s="124"/>
      <c r="H12" s="124"/>
      <c r="I12" s="58"/>
    </row>
    <row r="13" spans="1:19" x14ac:dyDescent="0.25">
      <c r="A13" s="38"/>
      <c r="B13" s="38"/>
      <c r="C13" s="38"/>
      <c r="D13" s="38"/>
    </row>
    <row r="33" spans="1:11" ht="16.5" customHeight="1" x14ac:dyDescent="0.25">
      <c r="A33" s="53"/>
      <c r="B33" s="56"/>
      <c r="C33" s="56"/>
      <c r="D33" s="56"/>
      <c r="E33" s="56"/>
      <c r="F33" s="54"/>
      <c r="G33" s="55"/>
      <c r="H33" s="55"/>
      <c r="I33" s="55"/>
      <c r="J33" s="55"/>
      <c r="K33" s="55"/>
    </row>
    <row r="34" spans="1:11" x14ac:dyDescent="0.25">
      <c r="A34" s="56"/>
      <c r="B34" s="56"/>
      <c r="C34" s="56"/>
      <c r="D34" s="56"/>
      <c r="E34" s="56"/>
      <c r="F34" s="55"/>
      <c r="G34" s="55"/>
      <c r="H34" s="55"/>
      <c r="I34" s="55"/>
      <c r="J34" s="55"/>
      <c r="K34" s="55"/>
    </row>
    <row r="35" spans="1:11" x14ac:dyDescent="0.25">
      <c r="A35" s="56"/>
      <c r="B35" s="56"/>
      <c r="C35" s="56"/>
      <c r="D35" s="56"/>
      <c r="E35" s="56"/>
      <c r="F35" s="55"/>
      <c r="G35" s="55"/>
      <c r="H35" s="55"/>
      <c r="I35" s="55"/>
      <c r="J35" s="55"/>
      <c r="K35" s="55"/>
    </row>
    <row r="36" spans="1:11" x14ac:dyDescent="0.25">
      <c r="A36" s="56"/>
      <c r="B36" s="56"/>
      <c r="C36" s="56"/>
      <c r="D36" s="56"/>
      <c r="E36" s="56"/>
      <c r="F36" s="55"/>
      <c r="G36" s="55"/>
      <c r="H36" s="55"/>
      <c r="I36" s="55"/>
      <c r="J36" s="55"/>
      <c r="K36" s="55"/>
    </row>
    <row r="37" spans="1:11" x14ac:dyDescent="0.25">
      <c r="A37" s="56"/>
      <c r="B37" s="56"/>
      <c r="C37" s="56"/>
      <c r="D37" s="56"/>
      <c r="E37" s="56"/>
      <c r="F37" s="55"/>
      <c r="G37" s="55"/>
      <c r="H37" s="55"/>
      <c r="I37" s="55"/>
      <c r="J37" s="55"/>
      <c r="K37" s="55"/>
    </row>
    <row r="38" spans="1:11" x14ac:dyDescent="0.25">
      <c r="A38" s="56"/>
      <c r="B38" s="56"/>
      <c r="C38" s="56"/>
      <c r="D38" s="56"/>
      <c r="E38" s="56"/>
      <c r="F38" s="55"/>
      <c r="G38" s="55"/>
      <c r="H38" s="55"/>
      <c r="I38" s="55"/>
      <c r="J38" s="55"/>
      <c r="K38" s="55"/>
    </row>
    <row r="39" spans="1:11" x14ac:dyDescent="0.25">
      <c r="A39" s="56"/>
      <c r="B39" s="56"/>
      <c r="C39" s="56"/>
      <c r="D39" s="56"/>
      <c r="E39" s="56"/>
      <c r="F39" s="55"/>
      <c r="G39" s="55"/>
      <c r="H39" s="55"/>
      <c r="I39" s="55"/>
      <c r="J39" s="55"/>
      <c r="K39" s="55"/>
    </row>
    <row r="40" spans="1:11" x14ac:dyDescent="0.25">
      <c r="A40" s="56"/>
      <c r="B40" s="56"/>
      <c r="C40" s="56"/>
      <c r="D40" s="56"/>
      <c r="E40" s="56"/>
      <c r="F40" s="55"/>
      <c r="G40" s="55"/>
      <c r="H40" s="55"/>
      <c r="I40" s="55"/>
      <c r="J40" s="55"/>
      <c r="K40" s="55"/>
    </row>
    <row r="41" spans="1:11" x14ac:dyDescent="0.25">
      <c r="A41" s="56"/>
      <c r="B41" s="56"/>
      <c r="C41" s="56"/>
      <c r="D41" s="56"/>
      <c r="E41" s="56"/>
      <c r="F41" s="55"/>
      <c r="G41" s="55"/>
      <c r="H41" s="55"/>
      <c r="I41" s="55"/>
      <c r="J41" s="55"/>
      <c r="K41" s="55"/>
    </row>
    <row r="42" spans="1:11" x14ac:dyDescent="0.25">
      <c r="A42" s="56"/>
      <c r="B42" s="56"/>
      <c r="C42" s="56"/>
      <c r="D42" s="56"/>
      <c r="E42" s="56"/>
      <c r="F42" s="55"/>
      <c r="G42" s="55"/>
      <c r="H42" s="55"/>
      <c r="I42" s="55"/>
      <c r="J42" s="55"/>
      <c r="K42" s="55"/>
    </row>
    <row r="43" spans="1:11" x14ac:dyDescent="0.25">
      <c r="A43" s="56"/>
      <c r="B43" s="56"/>
      <c r="C43" s="56"/>
      <c r="D43" s="56"/>
      <c r="E43" s="56"/>
      <c r="F43" s="55"/>
      <c r="G43" s="55"/>
      <c r="H43" s="55"/>
      <c r="I43" s="55"/>
      <c r="J43" s="55"/>
      <c r="K43" s="55"/>
    </row>
    <row r="44" spans="1:11" x14ac:dyDescent="0.25">
      <c r="A44" s="56"/>
      <c r="B44" s="56"/>
      <c r="C44" s="56"/>
      <c r="D44" s="56"/>
      <c r="E44" s="56"/>
      <c r="F44" s="55"/>
      <c r="G44" s="55"/>
      <c r="H44" s="55"/>
      <c r="I44" s="55"/>
      <c r="J44" s="55"/>
      <c r="K44" s="55"/>
    </row>
    <row r="45" spans="1:11" x14ac:dyDescent="0.25">
      <c r="A45" s="56"/>
      <c r="B45" s="56"/>
      <c r="C45" s="56"/>
      <c r="D45" s="56"/>
      <c r="E45" s="56"/>
      <c r="F45" s="55"/>
      <c r="G45" s="55"/>
      <c r="H45" s="55"/>
      <c r="I45" s="55"/>
      <c r="J45" s="55"/>
      <c r="K45" s="55"/>
    </row>
    <row r="46" spans="1:11" x14ac:dyDescent="0.25">
      <c r="A46" s="56"/>
      <c r="B46" s="56"/>
      <c r="C46" s="56"/>
      <c r="D46" s="56"/>
      <c r="E46" s="56"/>
      <c r="F46" s="55"/>
      <c r="G46" s="55"/>
      <c r="H46" s="55"/>
      <c r="I46" s="55"/>
      <c r="J46" s="55"/>
      <c r="K46" s="55"/>
    </row>
  </sheetData>
  <mergeCells count="1">
    <mergeCell ref="E8:H12"/>
  </mergeCells>
  <phoneticPr fontId="10" type="noConversion"/>
  <printOptions verticalCentered="1"/>
  <pageMargins left="1.06" right="1.06" top="0.59" bottom="0.55000000000000004" header="0.5" footer="0.5"/>
  <pageSetup scale="70"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2248" r:id="rId4" name="Button 24">
              <controlPr defaultSize="0" print="0" autoFill="0" autoPict="0" macro="[0]!VoR">
                <anchor moveWithCells="1" sizeWithCells="1">
                  <from>
                    <xdr:col>20</xdr:col>
                    <xdr:colOff>457200</xdr:colOff>
                    <xdr:row>14</xdr:row>
                    <xdr:rowOff>47625</xdr:rowOff>
                  </from>
                  <to>
                    <xdr:col>22</xdr:col>
                    <xdr:colOff>114300</xdr:colOff>
                    <xdr:row>15</xdr:row>
                    <xdr:rowOff>76200</xdr:rowOff>
                  </to>
                </anchor>
              </controlPr>
            </control>
          </mc:Choice>
        </mc:AlternateContent>
        <mc:AlternateContent xmlns:mc="http://schemas.openxmlformats.org/markup-compatibility/2006">
          <mc:Choice Requires="x14">
            <control shapeId="2" r:id="rId5" name="Button 26">
              <controlPr defaultSize="0" print="0" autoFill="0" autoPict="0" macro="[0]!Macrojacobsformula">
                <anchor moveWithCells="1" sizeWithCells="1">
                  <from>
                    <xdr:col>20</xdr:col>
                    <xdr:colOff>438150</xdr:colOff>
                    <xdr:row>9</xdr:row>
                    <xdr:rowOff>180975</xdr:rowOff>
                  </from>
                  <to>
                    <xdr:col>22</xdr:col>
                    <xdr:colOff>95250</xdr:colOff>
                    <xdr:row>11</xdr:row>
                    <xdr:rowOff>76200</xdr:rowOff>
                  </to>
                </anchor>
              </controlPr>
            </control>
          </mc:Choice>
        </mc:AlternateContent>
        <mc:AlternateContent xmlns:mc="http://schemas.openxmlformats.org/markup-compatibility/2006">
          <mc:Choice Requires="x14">
            <control shapeId="3" r:id="rId6" name="Button 27">
              <controlPr defaultSize="0" print="0" autoFill="0" autoPict="0" macro="[0]!Macrodeirdrejacobs">
                <anchor moveWithCells="1">
                  <from>
                    <xdr:col>20</xdr:col>
                    <xdr:colOff>533400</xdr:colOff>
                    <xdr:row>12</xdr:row>
                    <xdr:rowOff>57150</xdr:rowOff>
                  </from>
                  <to>
                    <xdr:col>21</xdr:col>
                    <xdr:colOff>571500</xdr:colOff>
                    <xdr:row>13</xdr:row>
                    <xdr:rowOff>123825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S46"/>
  <sheetViews>
    <sheetView view="pageBreakPreview" topLeftCell="A16" zoomScale="80" zoomScaleNormal="100" zoomScaleSheetLayoutView="80" workbookViewId="0">
      <selection activeCell="U44" sqref="U44"/>
    </sheetView>
  </sheetViews>
  <sheetFormatPr defaultRowHeight="15" x14ac:dyDescent="0.25"/>
  <cols>
    <col min="1" max="1" width="14" bestFit="1" customWidth="1"/>
    <col min="2" max="2" width="9.5703125" bestFit="1" customWidth="1"/>
    <col min="4" max="4" width="0.7109375" customWidth="1"/>
    <col min="5" max="5" width="5.42578125" customWidth="1"/>
    <col min="7" max="7" width="12.28515625" bestFit="1" customWidth="1"/>
    <col min="9" max="9" width="0.7109375" customWidth="1"/>
  </cols>
  <sheetData>
    <row r="1" spans="1:19" x14ac:dyDescent="0.25">
      <c r="A1" s="2"/>
      <c r="B1" s="2"/>
      <c r="C1" s="2"/>
      <c r="D1" s="2"/>
      <c r="E1" s="2"/>
      <c r="F1" s="2"/>
      <c r="G1" s="2"/>
      <c r="H1" s="2"/>
      <c r="I1" s="2"/>
      <c r="J1" s="2"/>
      <c r="K1" s="2"/>
      <c r="L1" s="2"/>
      <c r="M1" s="2"/>
      <c r="N1" s="2"/>
    </row>
    <row r="2" spans="1:19" ht="24.75" customHeight="1" x14ac:dyDescent="0.45">
      <c r="B2" s="63" t="str">
        <f>Database!A15</f>
        <v xml:space="preserve">Plate 8 A-D  </v>
      </c>
      <c r="C2" s="31" t="str">
        <f>Database!B3</f>
        <v>Vitrinite Reflectance Measurements, Histogram and Images</v>
      </c>
      <c r="D2" s="31"/>
      <c r="E2" s="32"/>
      <c r="F2" s="32"/>
      <c r="G2" s="32"/>
      <c r="H2" s="32"/>
      <c r="I2" s="32"/>
      <c r="J2" s="32"/>
      <c r="K2" s="32"/>
      <c r="L2" s="33"/>
      <c r="M2" s="33"/>
    </row>
    <row r="3" spans="1:19" x14ac:dyDescent="0.25">
      <c r="H3" s="2"/>
      <c r="I3" s="2"/>
      <c r="J3" s="2"/>
      <c r="K3" s="2"/>
      <c r="L3" s="2"/>
      <c r="M3" s="3"/>
      <c r="N3" s="2"/>
    </row>
    <row r="4" spans="1:19" ht="15.75" x14ac:dyDescent="0.25">
      <c r="A4" s="4" t="s">
        <v>0</v>
      </c>
      <c r="B4" s="6" t="str">
        <f>Database!C1</f>
        <v>Husky Energy</v>
      </c>
      <c r="E4" s="5"/>
      <c r="F4" s="5"/>
      <c r="G4" s="2"/>
      <c r="H4" s="7"/>
      <c r="I4" s="7"/>
      <c r="J4" s="2"/>
      <c r="K4" s="8"/>
      <c r="L4" s="9"/>
      <c r="M4" s="10"/>
      <c r="N4" s="11"/>
    </row>
    <row r="5" spans="1:19" ht="15.75" x14ac:dyDescent="0.25">
      <c r="A5" s="4" t="s">
        <v>13</v>
      </c>
      <c r="B5" s="6" t="str">
        <f>Database!C15</f>
        <v>Canol</v>
      </c>
      <c r="E5" s="5"/>
      <c r="F5" s="5"/>
      <c r="G5" s="5"/>
      <c r="H5" s="7"/>
      <c r="I5" s="7"/>
      <c r="J5" s="30" t="s">
        <v>9</v>
      </c>
      <c r="K5" s="14"/>
    </row>
    <row r="6" spans="1:19" ht="15.75" x14ac:dyDescent="0.25">
      <c r="A6" s="4" t="s">
        <v>4</v>
      </c>
      <c r="B6" s="6" t="str">
        <f>Database!B15</f>
        <v>Canada</v>
      </c>
      <c r="E6" s="5"/>
      <c r="F6" s="5"/>
      <c r="G6" s="5"/>
      <c r="H6" s="7"/>
      <c r="I6" s="7"/>
      <c r="J6" s="89">
        <f>Database!G15</f>
        <v>0.91620000000000001</v>
      </c>
      <c r="K6" s="89">
        <f>Database!H15</f>
        <v>0.93799999999999994</v>
      </c>
      <c r="L6" s="89">
        <f>Database!I15</f>
        <v>1.0920000000000001</v>
      </c>
      <c r="M6" s="89"/>
      <c r="N6" s="89"/>
      <c r="O6" s="89"/>
      <c r="P6" s="89"/>
      <c r="Q6" s="89"/>
      <c r="R6" s="89"/>
      <c r="S6" s="89"/>
    </row>
    <row r="7" spans="1:19" ht="15.75" x14ac:dyDescent="0.25">
      <c r="A7" s="4" t="s">
        <v>81</v>
      </c>
      <c r="B7" s="116">
        <f>Database!D15</f>
        <v>1270</v>
      </c>
      <c r="C7" s="12"/>
      <c r="D7" s="12"/>
      <c r="E7" s="13" t="s">
        <v>15</v>
      </c>
      <c r="F7" s="15" t="str">
        <f>Database!E15</f>
        <v>Slater River H-64</v>
      </c>
      <c r="G7" s="5"/>
      <c r="J7" s="89"/>
      <c r="K7" s="89"/>
      <c r="L7" s="89"/>
      <c r="M7" s="89"/>
      <c r="N7" s="89"/>
      <c r="O7" s="89"/>
      <c r="P7" s="89"/>
      <c r="Q7" s="89"/>
      <c r="R7" s="89"/>
      <c r="S7" s="89"/>
    </row>
    <row r="8" spans="1:19" ht="15.75" x14ac:dyDescent="0.25">
      <c r="A8" s="16" t="s">
        <v>5</v>
      </c>
      <c r="B8" s="17"/>
      <c r="C8" s="65">
        <f>MIN(J6:S10)</f>
        <v>0.91620000000000001</v>
      </c>
      <c r="D8" s="68"/>
      <c r="E8" s="123" t="s">
        <v>77</v>
      </c>
      <c r="F8" s="124"/>
      <c r="G8" s="124"/>
      <c r="H8" s="124"/>
      <c r="I8" s="58"/>
      <c r="J8" s="89"/>
      <c r="K8" s="89"/>
      <c r="L8" s="89"/>
      <c r="M8" s="89"/>
      <c r="N8" s="89"/>
      <c r="O8" s="89"/>
      <c r="P8" s="89"/>
      <c r="Q8" s="89"/>
      <c r="R8" s="89"/>
      <c r="S8" s="89"/>
    </row>
    <row r="9" spans="1:19" ht="15.75" x14ac:dyDescent="0.25">
      <c r="A9" s="18" t="s">
        <v>6</v>
      </c>
      <c r="B9" s="19"/>
      <c r="C9" s="65">
        <f>MAX(J6:S10)</f>
        <v>1.0920000000000001</v>
      </c>
      <c r="D9" s="68"/>
      <c r="E9" s="123"/>
      <c r="F9" s="124"/>
      <c r="G9" s="124"/>
      <c r="H9" s="124"/>
      <c r="I9" s="58"/>
      <c r="J9" s="89"/>
      <c r="K9" s="89"/>
      <c r="L9" s="89"/>
      <c r="M9" s="89"/>
      <c r="N9" s="89"/>
      <c r="O9" s="89"/>
      <c r="P9" s="89"/>
      <c r="Q9" s="89"/>
      <c r="R9" s="89"/>
      <c r="S9" s="89"/>
    </row>
    <row r="10" spans="1:19" ht="15.75" x14ac:dyDescent="0.25">
      <c r="A10" s="18" t="s">
        <v>7</v>
      </c>
      <c r="B10" s="19"/>
      <c r="C10" s="66">
        <f>AVERAGE(J6:S10)</f>
        <v>0.98206666666666675</v>
      </c>
      <c r="D10" s="60"/>
      <c r="E10" s="123"/>
      <c r="F10" s="124"/>
      <c r="G10" s="124"/>
      <c r="H10" s="124"/>
      <c r="I10" s="58"/>
      <c r="J10" s="89"/>
      <c r="K10" s="89"/>
      <c r="L10" s="89"/>
      <c r="M10" s="89"/>
      <c r="N10" s="89"/>
      <c r="O10" s="89"/>
      <c r="P10" s="89"/>
      <c r="Q10" s="89"/>
      <c r="R10" s="89"/>
      <c r="S10" s="89"/>
    </row>
    <row r="11" spans="1:19" ht="15.75" x14ac:dyDescent="0.25">
      <c r="A11" s="18" t="s">
        <v>12</v>
      </c>
      <c r="B11" s="19"/>
      <c r="C11" s="67">
        <f>COUNT(J6:S10)</f>
        <v>3</v>
      </c>
      <c r="D11" s="69"/>
      <c r="E11" s="123"/>
      <c r="F11" s="124"/>
      <c r="G11" s="124"/>
      <c r="H11" s="124"/>
      <c r="I11" s="58"/>
      <c r="O11" t="s">
        <v>49</v>
      </c>
    </row>
    <row r="12" spans="1:19" ht="15.75" x14ac:dyDescent="0.25">
      <c r="A12" s="20" t="s">
        <v>8</v>
      </c>
      <c r="B12" s="21"/>
      <c r="C12" s="65">
        <f>STDEV(J6:S10)</f>
        <v>9.5826996891968511E-2</v>
      </c>
      <c r="D12" s="68"/>
      <c r="E12" s="123"/>
      <c r="F12" s="124"/>
      <c r="G12" s="124"/>
      <c r="H12" s="124"/>
      <c r="I12" s="58"/>
    </row>
    <row r="13" spans="1:19" x14ac:dyDescent="0.25">
      <c r="A13" s="38"/>
      <c r="B13" s="38"/>
      <c r="C13" s="38"/>
      <c r="D13" s="38"/>
    </row>
    <row r="33" spans="1:11" ht="16.5" customHeight="1" x14ac:dyDescent="0.25">
      <c r="A33" s="53"/>
      <c r="B33" s="56"/>
      <c r="C33" s="56"/>
      <c r="D33" s="56"/>
      <c r="E33" s="56"/>
      <c r="F33" s="54"/>
      <c r="G33" s="55"/>
      <c r="H33" s="55"/>
      <c r="I33" s="55"/>
      <c r="J33" s="55"/>
      <c r="K33" s="55"/>
    </row>
    <row r="34" spans="1:11" x14ac:dyDescent="0.25">
      <c r="A34" s="56"/>
      <c r="B34" s="56"/>
      <c r="C34" s="56"/>
      <c r="D34" s="56"/>
      <c r="E34" s="56"/>
      <c r="F34" s="55"/>
      <c r="G34" s="55"/>
      <c r="H34" s="55"/>
      <c r="I34" s="55"/>
      <c r="J34" s="55"/>
      <c r="K34" s="55"/>
    </row>
    <row r="35" spans="1:11" x14ac:dyDescent="0.25">
      <c r="A35" s="56"/>
      <c r="B35" s="56"/>
      <c r="C35" s="56"/>
      <c r="D35" s="56"/>
      <c r="E35" s="56"/>
      <c r="F35" s="55"/>
      <c r="G35" s="55"/>
      <c r="H35" s="55"/>
      <c r="I35" s="55"/>
      <c r="J35" s="55"/>
      <c r="K35" s="55"/>
    </row>
    <row r="36" spans="1:11" x14ac:dyDescent="0.25">
      <c r="A36" s="56"/>
      <c r="B36" s="56"/>
      <c r="C36" s="56"/>
      <c r="D36" s="56"/>
      <c r="E36" s="56"/>
      <c r="F36" s="55"/>
      <c r="G36" s="55"/>
      <c r="H36" s="55"/>
      <c r="I36" s="55"/>
      <c r="J36" s="55"/>
      <c r="K36" s="55"/>
    </row>
    <row r="37" spans="1:11" x14ac:dyDescent="0.25">
      <c r="A37" s="56"/>
      <c r="B37" s="56"/>
      <c r="C37" s="56"/>
      <c r="D37" s="56"/>
      <c r="E37" s="56"/>
      <c r="F37" s="55"/>
      <c r="G37" s="55"/>
      <c r="H37" s="55"/>
      <c r="I37" s="55"/>
      <c r="J37" s="55"/>
      <c r="K37" s="55"/>
    </row>
    <row r="38" spans="1:11" x14ac:dyDescent="0.25">
      <c r="A38" s="56"/>
      <c r="B38" s="56"/>
      <c r="C38" s="56"/>
      <c r="D38" s="56"/>
      <c r="E38" s="56"/>
      <c r="F38" s="55"/>
      <c r="G38" s="55"/>
      <c r="H38" s="55"/>
      <c r="I38" s="55"/>
      <c r="J38" s="55"/>
      <c r="K38" s="55"/>
    </row>
    <row r="39" spans="1:11" x14ac:dyDescent="0.25">
      <c r="A39" s="56"/>
      <c r="B39" s="56"/>
      <c r="C39" s="56"/>
      <c r="D39" s="56"/>
      <c r="E39" s="56"/>
      <c r="F39" s="55"/>
      <c r="G39" s="55"/>
      <c r="H39" s="55"/>
      <c r="I39" s="55"/>
      <c r="J39" s="55"/>
      <c r="K39" s="55"/>
    </row>
    <row r="40" spans="1:11" x14ac:dyDescent="0.25">
      <c r="A40" s="56"/>
      <c r="B40" s="56"/>
      <c r="C40" s="56"/>
      <c r="D40" s="56"/>
      <c r="E40" s="56"/>
      <c r="F40" s="55"/>
      <c r="G40" s="55"/>
      <c r="H40" s="55"/>
      <c r="I40" s="55"/>
      <c r="J40" s="55"/>
      <c r="K40" s="55"/>
    </row>
    <row r="41" spans="1:11" x14ac:dyDescent="0.25">
      <c r="A41" s="56"/>
      <c r="B41" s="56"/>
      <c r="C41" s="56"/>
      <c r="D41" s="56"/>
      <c r="E41" s="56"/>
      <c r="F41" s="55"/>
      <c r="G41" s="55"/>
      <c r="H41" s="55"/>
      <c r="I41" s="55"/>
      <c r="J41" s="55"/>
      <c r="K41" s="55"/>
    </row>
    <row r="42" spans="1:11" x14ac:dyDescent="0.25">
      <c r="A42" s="56"/>
      <c r="B42" s="56"/>
      <c r="C42" s="56"/>
      <c r="D42" s="56"/>
      <c r="E42" s="56"/>
      <c r="F42" s="55"/>
      <c r="G42" s="55"/>
      <c r="H42" s="55"/>
      <c r="I42" s="55"/>
      <c r="J42" s="55"/>
      <c r="K42" s="55"/>
    </row>
    <row r="43" spans="1:11" x14ac:dyDescent="0.25">
      <c r="A43" s="56"/>
      <c r="B43" s="56"/>
      <c r="C43" s="56"/>
      <c r="D43" s="56"/>
      <c r="E43" s="56"/>
      <c r="F43" s="55"/>
      <c r="G43" s="55"/>
      <c r="H43" s="55"/>
      <c r="I43" s="55"/>
      <c r="J43" s="55"/>
      <c r="K43" s="55"/>
    </row>
    <row r="44" spans="1:11" x14ac:dyDescent="0.25">
      <c r="A44" s="56"/>
      <c r="B44" s="56"/>
      <c r="C44" s="56"/>
      <c r="D44" s="56"/>
      <c r="E44" s="56"/>
      <c r="F44" s="55"/>
      <c r="G44" s="55"/>
      <c r="H44" s="55"/>
      <c r="I44" s="55"/>
      <c r="J44" s="55"/>
      <c r="K44" s="55"/>
    </row>
    <row r="45" spans="1:11" x14ac:dyDescent="0.25">
      <c r="A45" s="56"/>
      <c r="B45" s="56"/>
      <c r="C45" s="56"/>
      <c r="D45" s="56"/>
      <c r="E45" s="56"/>
      <c r="F45" s="55"/>
      <c r="G45" s="55"/>
      <c r="H45" s="55"/>
      <c r="I45" s="55"/>
      <c r="J45" s="55"/>
      <c r="K45" s="55"/>
    </row>
    <row r="46" spans="1:11" x14ac:dyDescent="0.25">
      <c r="A46" s="56"/>
      <c r="B46" s="56"/>
      <c r="C46" s="56"/>
      <c r="D46" s="56"/>
      <c r="E46" s="56"/>
      <c r="F46" s="55"/>
      <c r="G46" s="55"/>
      <c r="H46" s="55"/>
      <c r="I46" s="55"/>
      <c r="J46" s="55"/>
      <c r="K46" s="55"/>
    </row>
  </sheetData>
  <mergeCells count="1">
    <mergeCell ref="E8:H12"/>
  </mergeCells>
  <phoneticPr fontId="10" type="noConversion"/>
  <printOptions verticalCentered="1"/>
  <pageMargins left="1.06" right="1.06" top="0.59" bottom="0.55000000000000004" header="0.5" footer="0.5"/>
  <pageSetup scale="70"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224" r:id="rId4" name="Button 24">
              <controlPr defaultSize="0" print="0" autoFill="0" autoPict="0" macro="[0]!VoR">
                <anchor moveWithCells="1" sizeWithCells="1">
                  <from>
                    <xdr:col>20</xdr:col>
                    <xdr:colOff>457200</xdr:colOff>
                    <xdr:row>14</xdr:row>
                    <xdr:rowOff>47625</xdr:rowOff>
                  </from>
                  <to>
                    <xdr:col>22</xdr:col>
                    <xdr:colOff>114300</xdr:colOff>
                    <xdr:row>15</xdr:row>
                    <xdr:rowOff>76200</xdr:rowOff>
                  </to>
                </anchor>
              </controlPr>
            </control>
          </mc:Choice>
        </mc:AlternateContent>
        <mc:AlternateContent xmlns:mc="http://schemas.openxmlformats.org/markup-compatibility/2006">
          <mc:Choice Requires="x14">
            <control shapeId="2" r:id="rId5" name="Button 26">
              <controlPr defaultSize="0" print="0" autoFill="0" autoPict="0" macro="[0]!Macrojacobsformula">
                <anchor moveWithCells="1" sizeWithCells="1">
                  <from>
                    <xdr:col>20</xdr:col>
                    <xdr:colOff>381000</xdr:colOff>
                    <xdr:row>9</xdr:row>
                    <xdr:rowOff>28575</xdr:rowOff>
                  </from>
                  <to>
                    <xdr:col>22</xdr:col>
                    <xdr:colOff>38100</xdr:colOff>
                    <xdr:row>10</xdr:row>
                    <xdr:rowOff>133350</xdr:rowOff>
                  </to>
                </anchor>
              </controlPr>
            </control>
          </mc:Choice>
        </mc:AlternateContent>
        <mc:AlternateContent xmlns:mc="http://schemas.openxmlformats.org/markup-compatibility/2006">
          <mc:Choice Requires="x14">
            <control shapeId="3" r:id="rId6" name="Button 27">
              <controlPr defaultSize="0" print="0" autoFill="0" autoPict="0" macro="[0]!Macrodeirdrejacobs">
                <anchor moveWithCells="1">
                  <from>
                    <xdr:col>20</xdr:col>
                    <xdr:colOff>495300</xdr:colOff>
                    <xdr:row>11</xdr:row>
                    <xdr:rowOff>190500</xdr:rowOff>
                  </from>
                  <to>
                    <xdr:col>21</xdr:col>
                    <xdr:colOff>533400</xdr:colOff>
                    <xdr:row>13</xdr:row>
                    <xdr:rowOff>47625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S46"/>
  <sheetViews>
    <sheetView view="pageBreakPreview" topLeftCell="A14" zoomScale="80" zoomScaleNormal="100" zoomScaleSheetLayoutView="80" workbookViewId="0">
      <selection activeCell="E8" sqref="E8:H12"/>
    </sheetView>
  </sheetViews>
  <sheetFormatPr defaultRowHeight="15" x14ac:dyDescent="0.25"/>
  <cols>
    <col min="1" max="1" width="14" bestFit="1" customWidth="1"/>
    <col min="2" max="2" width="9.5703125" bestFit="1" customWidth="1"/>
    <col min="4" max="4" width="0.7109375" customWidth="1"/>
    <col min="5" max="5" width="5.42578125" customWidth="1"/>
    <col min="7" max="7" width="12.28515625" bestFit="1" customWidth="1"/>
    <col min="9" max="9" width="0.7109375" customWidth="1"/>
  </cols>
  <sheetData>
    <row r="1" spans="1:19" x14ac:dyDescent="0.25">
      <c r="A1" s="2"/>
      <c r="B1" s="2"/>
      <c r="C1" s="2"/>
      <c r="D1" s="2"/>
      <c r="E1" s="2"/>
      <c r="F1" s="2"/>
      <c r="G1" s="2"/>
      <c r="H1" s="2"/>
      <c r="I1" s="2"/>
      <c r="J1" s="2"/>
      <c r="K1" s="2"/>
      <c r="L1" s="2"/>
      <c r="M1" s="2"/>
      <c r="N1" s="2"/>
    </row>
    <row r="2" spans="1:19" ht="24.75" customHeight="1" x14ac:dyDescent="0.45">
      <c r="B2" s="63" t="str">
        <f>Database!A16</f>
        <v xml:space="preserve">Plate 9 A-D  </v>
      </c>
      <c r="C2" s="31" t="str">
        <f>Database!B3</f>
        <v>Vitrinite Reflectance Measurements, Histogram and Images</v>
      </c>
      <c r="D2" s="31"/>
      <c r="E2" s="32"/>
      <c r="F2" s="32"/>
      <c r="G2" s="32"/>
      <c r="H2" s="32"/>
      <c r="I2" s="32"/>
      <c r="J2" s="32"/>
      <c r="K2" s="32"/>
      <c r="L2" s="33"/>
      <c r="M2" s="33"/>
    </row>
    <row r="3" spans="1:19" x14ac:dyDescent="0.25">
      <c r="H3" s="2"/>
      <c r="I3" s="2"/>
      <c r="J3" s="2"/>
      <c r="K3" s="2"/>
      <c r="L3" s="2"/>
      <c r="M3" s="3"/>
      <c r="N3" s="2"/>
    </row>
    <row r="4" spans="1:19" ht="15.75" x14ac:dyDescent="0.25">
      <c r="A4" s="4" t="s">
        <v>0</v>
      </c>
      <c r="B4" s="6" t="str">
        <f>Database!C1</f>
        <v>Husky Energy</v>
      </c>
      <c r="E4" s="5"/>
      <c r="F4" s="5"/>
      <c r="G4" s="2"/>
      <c r="H4" s="7"/>
      <c r="I4" s="7"/>
      <c r="J4" s="2"/>
      <c r="K4" s="8"/>
      <c r="L4" s="9"/>
      <c r="M4" s="10"/>
      <c r="N4" s="11"/>
    </row>
    <row r="5" spans="1:19" ht="15.75" x14ac:dyDescent="0.25">
      <c r="A5" s="4" t="s">
        <v>13</v>
      </c>
      <c r="B5" s="6" t="str">
        <f>Database!C16</f>
        <v>Canol</v>
      </c>
      <c r="E5" s="5"/>
      <c r="F5" s="5"/>
      <c r="G5" s="5"/>
      <c r="H5" s="7"/>
      <c r="I5" s="7"/>
      <c r="J5" s="30" t="s">
        <v>9</v>
      </c>
      <c r="K5" s="14"/>
    </row>
    <row r="6" spans="1:19" ht="15.75" x14ac:dyDescent="0.25">
      <c r="A6" s="4" t="s">
        <v>4</v>
      </c>
      <c r="B6" s="6" t="str">
        <f>Database!B16</f>
        <v>Canada</v>
      </c>
      <c r="E6" s="5"/>
      <c r="F6" s="5"/>
      <c r="G6" s="5"/>
      <c r="H6" s="7"/>
      <c r="I6" s="7"/>
      <c r="J6" s="89">
        <f>Database!G16</f>
        <v>1.0649999999999999</v>
      </c>
      <c r="K6" s="89">
        <f>Database!H16</f>
        <v>1.0680000000000001</v>
      </c>
      <c r="L6" s="89">
        <f>Database!I16</f>
        <v>1.165</v>
      </c>
      <c r="M6" s="89">
        <f>Database!J16</f>
        <v>1.177</v>
      </c>
      <c r="N6" s="89">
        <f>Database!K16</f>
        <v>1.1970000000000001</v>
      </c>
      <c r="O6" s="89">
        <f>Database!L16</f>
        <v>1.2470000000000001</v>
      </c>
      <c r="P6" s="89"/>
      <c r="Q6" s="89"/>
      <c r="R6" s="89"/>
      <c r="S6" s="89"/>
    </row>
    <row r="7" spans="1:19" ht="15.75" x14ac:dyDescent="0.25">
      <c r="A7" s="4" t="s">
        <v>81</v>
      </c>
      <c r="B7" s="116">
        <f>Database!D16</f>
        <v>1279.0999999999999</v>
      </c>
      <c r="C7" s="12"/>
      <c r="D7" s="12"/>
      <c r="E7" s="13" t="s">
        <v>15</v>
      </c>
      <c r="F7" s="15" t="str">
        <f>Database!E16</f>
        <v>Slater River H-64</v>
      </c>
      <c r="G7" s="5"/>
      <c r="J7" s="89"/>
      <c r="K7" s="89"/>
      <c r="L7" s="89"/>
      <c r="M7" s="89"/>
      <c r="N7" s="89"/>
      <c r="O7" s="89"/>
      <c r="P7" s="89"/>
      <c r="Q7" s="89"/>
      <c r="R7" s="89"/>
      <c r="S7" s="89"/>
    </row>
    <row r="8" spans="1:19" ht="15.75" customHeight="1" x14ac:dyDescent="0.25">
      <c r="A8" s="16" t="s">
        <v>5</v>
      </c>
      <c r="B8" s="17"/>
      <c r="C8" s="65">
        <f>MIN(J6:S10)</f>
        <v>1.0649999999999999</v>
      </c>
      <c r="D8" s="59"/>
      <c r="E8" s="123" t="s">
        <v>80</v>
      </c>
      <c r="F8" s="124"/>
      <c r="G8" s="124"/>
      <c r="H8" s="124"/>
      <c r="I8" s="58"/>
      <c r="J8" s="89"/>
      <c r="K8" s="89"/>
      <c r="L8" s="89"/>
      <c r="M8" s="89"/>
      <c r="N8" s="89"/>
      <c r="O8" s="89"/>
      <c r="P8" s="89"/>
      <c r="Q8" s="89"/>
      <c r="R8" s="89"/>
      <c r="S8" s="89"/>
    </row>
    <row r="9" spans="1:19" ht="15.75" x14ac:dyDescent="0.25">
      <c r="A9" s="18" t="s">
        <v>6</v>
      </c>
      <c r="B9" s="19"/>
      <c r="C9" s="65">
        <f>MAX(J6:S10)</f>
        <v>1.2470000000000001</v>
      </c>
      <c r="D9" s="59"/>
      <c r="E9" s="123"/>
      <c r="F9" s="124"/>
      <c r="G9" s="124"/>
      <c r="H9" s="124"/>
      <c r="I9" s="58"/>
      <c r="J9" s="112"/>
      <c r="K9" s="112"/>
      <c r="L9" s="112"/>
      <c r="M9" s="112"/>
      <c r="N9" s="112"/>
      <c r="O9" s="112"/>
      <c r="P9" s="112"/>
      <c r="Q9" s="112"/>
      <c r="R9" s="112"/>
      <c r="S9" s="112"/>
    </row>
    <row r="10" spans="1:19" ht="15.75" x14ac:dyDescent="0.25">
      <c r="A10" s="18" t="s">
        <v>7</v>
      </c>
      <c r="B10" s="19"/>
      <c r="C10" s="66">
        <f>AVERAGE(J6:S10)</f>
        <v>1.1531666666666667</v>
      </c>
      <c r="D10" s="60"/>
      <c r="E10" s="123"/>
      <c r="F10" s="124"/>
      <c r="G10" s="124"/>
      <c r="H10" s="124"/>
      <c r="I10" s="58"/>
      <c r="J10" s="114"/>
      <c r="K10" s="114"/>
      <c r="L10" s="114"/>
      <c r="M10" s="114"/>
      <c r="N10" s="114"/>
      <c r="O10" s="114"/>
      <c r="P10" s="114"/>
      <c r="Q10" s="114"/>
      <c r="R10" s="114"/>
      <c r="S10" s="114"/>
    </row>
    <row r="11" spans="1:19" ht="15.75" x14ac:dyDescent="0.25">
      <c r="A11" s="18" t="s">
        <v>12</v>
      </c>
      <c r="B11" s="19"/>
      <c r="C11" s="67">
        <f>COUNT(J6:S10)</f>
        <v>6</v>
      </c>
      <c r="D11" s="61"/>
      <c r="E11" s="123"/>
      <c r="F11" s="124"/>
      <c r="G11" s="124"/>
      <c r="H11" s="124"/>
      <c r="I11" s="58"/>
      <c r="O11" t="s">
        <v>49</v>
      </c>
    </row>
    <row r="12" spans="1:19" ht="15.75" x14ac:dyDescent="0.25">
      <c r="A12" s="20" t="s">
        <v>8</v>
      </c>
      <c r="B12" s="21"/>
      <c r="C12" s="65">
        <f>STDEV(J6:S10)</f>
        <v>7.2747279445122021E-2</v>
      </c>
      <c r="D12" s="59"/>
      <c r="E12" s="123"/>
      <c r="F12" s="124"/>
      <c r="G12" s="124"/>
      <c r="H12" s="124"/>
      <c r="I12" s="58"/>
    </row>
    <row r="13" spans="1:19" x14ac:dyDescent="0.25">
      <c r="A13" s="38"/>
      <c r="B13" s="38"/>
      <c r="C13" s="38"/>
      <c r="D13" s="38"/>
    </row>
    <row r="33" spans="1:11" ht="16.5" customHeight="1" x14ac:dyDescent="0.25">
      <c r="A33" s="53"/>
      <c r="B33" s="56"/>
      <c r="C33" s="56"/>
      <c r="D33" s="56"/>
      <c r="E33" s="56"/>
      <c r="F33" s="54"/>
      <c r="G33" s="55"/>
      <c r="H33" s="55"/>
      <c r="I33" s="55"/>
      <c r="J33" s="55"/>
      <c r="K33" s="55"/>
    </row>
    <row r="34" spans="1:11" x14ac:dyDescent="0.25">
      <c r="A34" s="56"/>
      <c r="B34" s="56"/>
      <c r="C34" s="56"/>
      <c r="D34" s="56"/>
      <c r="E34" s="56"/>
      <c r="F34" s="55"/>
      <c r="G34" s="55"/>
      <c r="H34" s="55"/>
      <c r="I34" s="55"/>
      <c r="J34" s="55"/>
      <c r="K34" s="55"/>
    </row>
    <row r="35" spans="1:11" x14ac:dyDescent="0.25">
      <c r="A35" s="56"/>
      <c r="B35" s="56"/>
      <c r="C35" s="56"/>
      <c r="D35" s="56"/>
      <c r="E35" s="56"/>
      <c r="F35" s="55"/>
      <c r="G35" s="55"/>
      <c r="H35" s="55"/>
      <c r="I35" s="55"/>
      <c r="J35" s="55"/>
      <c r="K35" s="55"/>
    </row>
    <row r="36" spans="1:11" x14ac:dyDescent="0.25">
      <c r="A36" s="56"/>
      <c r="B36" s="56"/>
      <c r="C36" s="56"/>
      <c r="D36" s="56"/>
      <c r="E36" s="56"/>
      <c r="F36" s="55"/>
      <c r="G36" s="55"/>
      <c r="H36" s="55"/>
      <c r="I36" s="55"/>
      <c r="J36" s="55"/>
      <c r="K36" s="55"/>
    </row>
    <row r="37" spans="1:11" x14ac:dyDescent="0.25">
      <c r="A37" s="56"/>
      <c r="B37" s="56"/>
      <c r="C37" s="56"/>
      <c r="D37" s="56"/>
      <c r="E37" s="56"/>
      <c r="F37" s="55"/>
      <c r="G37" s="55"/>
      <c r="H37" s="55"/>
      <c r="I37" s="55"/>
      <c r="J37" s="55"/>
      <c r="K37" s="55"/>
    </row>
    <row r="38" spans="1:11" x14ac:dyDescent="0.25">
      <c r="A38" s="56"/>
      <c r="B38" s="56"/>
      <c r="C38" s="56"/>
      <c r="D38" s="56"/>
      <c r="E38" s="56"/>
      <c r="F38" s="55"/>
      <c r="G38" s="55"/>
      <c r="H38" s="55"/>
      <c r="I38" s="55"/>
      <c r="J38" s="55"/>
      <c r="K38" s="55"/>
    </row>
    <row r="39" spans="1:11" x14ac:dyDescent="0.25">
      <c r="A39" s="56"/>
      <c r="B39" s="56"/>
      <c r="C39" s="56"/>
      <c r="D39" s="56"/>
      <c r="E39" s="56"/>
      <c r="F39" s="55"/>
      <c r="G39" s="55"/>
      <c r="H39" s="55"/>
      <c r="I39" s="55"/>
      <c r="J39" s="55"/>
      <c r="K39" s="55"/>
    </row>
    <row r="40" spans="1:11" x14ac:dyDescent="0.25">
      <c r="A40" s="56"/>
      <c r="B40" s="56"/>
      <c r="C40" s="56"/>
      <c r="D40" s="56"/>
      <c r="E40" s="56"/>
      <c r="F40" s="55"/>
      <c r="G40" s="55"/>
      <c r="H40" s="55"/>
      <c r="I40" s="55"/>
      <c r="J40" s="55"/>
      <c r="K40" s="55"/>
    </row>
    <row r="41" spans="1:11" x14ac:dyDescent="0.25">
      <c r="A41" s="56"/>
      <c r="B41" s="56"/>
      <c r="C41" s="56"/>
      <c r="D41" s="56"/>
      <c r="E41" s="56"/>
      <c r="F41" s="55"/>
      <c r="G41" s="55"/>
      <c r="H41" s="55"/>
      <c r="I41" s="55"/>
      <c r="J41" s="55"/>
      <c r="K41" s="55"/>
    </row>
    <row r="42" spans="1:11" x14ac:dyDescent="0.25">
      <c r="A42" s="56"/>
      <c r="B42" s="56"/>
      <c r="C42" s="56"/>
      <c r="D42" s="56"/>
      <c r="E42" s="56"/>
      <c r="F42" s="55"/>
      <c r="G42" s="55"/>
      <c r="H42" s="55"/>
      <c r="I42" s="55"/>
      <c r="J42" s="55"/>
      <c r="K42" s="55"/>
    </row>
    <row r="43" spans="1:11" x14ac:dyDescent="0.25">
      <c r="A43" s="56"/>
      <c r="B43" s="56"/>
      <c r="C43" s="56"/>
      <c r="D43" s="56"/>
      <c r="E43" s="56"/>
      <c r="F43" s="55"/>
      <c r="G43" s="55"/>
      <c r="H43" s="55"/>
      <c r="I43" s="55"/>
      <c r="J43" s="55"/>
      <c r="K43" s="55"/>
    </row>
    <row r="44" spans="1:11" x14ac:dyDescent="0.25">
      <c r="A44" s="56"/>
      <c r="B44" s="56"/>
      <c r="C44" s="56"/>
      <c r="D44" s="56"/>
      <c r="E44" s="56"/>
      <c r="F44" s="55"/>
      <c r="G44" s="55"/>
      <c r="H44" s="55"/>
      <c r="I44" s="55"/>
      <c r="J44" s="55"/>
      <c r="K44" s="55"/>
    </row>
    <row r="45" spans="1:11" x14ac:dyDescent="0.25">
      <c r="A45" s="56"/>
      <c r="B45" s="56"/>
      <c r="C45" s="56"/>
      <c r="D45" s="56"/>
      <c r="E45" s="56"/>
      <c r="F45" s="55"/>
      <c r="G45" s="55"/>
      <c r="H45" s="55"/>
      <c r="I45" s="55"/>
      <c r="J45" s="55"/>
      <c r="K45" s="55"/>
    </row>
    <row r="46" spans="1:11" x14ac:dyDescent="0.25">
      <c r="A46" s="56"/>
      <c r="B46" s="56"/>
      <c r="C46" s="56"/>
      <c r="D46" s="56"/>
      <c r="E46" s="56"/>
      <c r="F46" s="55"/>
      <c r="G46" s="55"/>
      <c r="H46" s="55"/>
      <c r="I46" s="55"/>
      <c r="J46" s="55"/>
      <c r="K46" s="55"/>
    </row>
  </sheetData>
  <mergeCells count="1">
    <mergeCell ref="E8:H12"/>
  </mergeCells>
  <phoneticPr fontId="10" type="noConversion"/>
  <printOptions verticalCentered="1"/>
  <pageMargins left="1.06" right="1.06" top="0.59" bottom="0.55000000000000004" header="0.5" footer="0.5"/>
  <pageSetup scale="70"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0200" r:id="rId4" name="Button 24">
              <controlPr defaultSize="0" print="0" autoFill="0" autoPict="0" macro="[0]!VoR">
                <anchor moveWithCells="1" sizeWithCells="1">
                  <from>
                    <xdr:col>20</xdr:col>
                    <xdr:colOff>457200</xdr:colOff>
                    <xdr:row>14</xdr:row>
                    <xdr:rowOff>47625</xdr:rowOff>
                  </from>
                  <to>
                    <xdr:col>22</xdr:col>
                    <xdr:colOff>114300</xdr:colOff>
                    <xdr:row>15</xdr:row>
                    <xdr:rowOff>76200</xdr:rowOff>
                  </to>
                </anchor>
              </controlPr>
            </control>
          </mc:Choice>
        </mc:AlternateContent>
        <mc:AlternateContent xmlns:mc="http://schemas.openxmlformats.org/markup-compatibility/2006">
          <mc:Choice Requires="x14">
            <control shapeId="2" r:id="rId5" name="Button 27">
              <controlPr defaultSize="0" print="0" autoFill="0" autoPict="0" macro="[0]!Macrojacobsformula">
                <anchor moveWithCells="1" sizeWithCells="1">
                  <from>
                    <xdr:col>20</xdr:col>
                    <xdr:colOff>428625</xdr:colOff>
                    <xdr:row>10</xdr:row>
                    <xdr:rowOff>0</xdr:rowOff>
                  </from>
                  <to>
                    <xdr:col>22</xdr:col>
                    <xdr:colOff>85725</xdr:colOff>
                    <xdr:row>11</xdr:row>
                    <xdr:rowOff>104775</xdr:rowOff>
                  </to>
                </anchor>
              </controlPr>
            </control>
          </mc:Choice>
        </mc:AlternateContent>
        <mc:AlternateContent xmlns:mc="http://schemas.openxmlformats.org/markup-compatibility/2006">
          <mc:Choice Requires="x14">
            <control shapeId="3" r:id="rId6" name="Button 28">
              <controlPr defaultSize="0" print="0" autoFill="0" autoPict="0" macro="[0]!Macrodeirdrejacobs">
                <anchor moveWithCells="1">
                  <from>
                    <xdr:col>20</xdr:col>
                    <xdr:colOff>533400</xdr:colOff>
                    <xdr:row>12</xdr:row>
                    <xdr:rowOff>9525</xdr:rowOff>
                  </from>
                  <to>
                    <xdr:col>21</xdr:col>
                    <xdr:colOff>571500</xdr:colOff>
                    <xdr:row>13</xdr:row>
                    <xdr:rowOff>76200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S46"/>
  <sheetViews>
    <sheetView view="pageBreakPreview" topLeftCell="A5" zoomScale="80" zoomScaleNormal="100" zoomScaleSheetLayoutView="80" workbookViewId="0">
      <selection activeCell="Q11" sqref="Q11"/>
    </sheetView>
  </sheetViews>
  <sheetFormatPr defaultRowHeight="15" x14ac:dyDescent="0.25"/>
  <cols>
    <col min="1" max="1" width="14" bestFit="1" customWidth="1"/>
    <col min="2" max="2" width="9.5703125" bestFit="1" customWidth="1"/>
    <col min="4" max="4" width="0.7109375" customWidth="1"/>
    <col min="5" max="5" width="5.42578125" customWidth="1"/>
    <col min="7" max="7" width="12.28515625" bestFit="1" customWidth="1"/>
    <col min="9" max="9" width="0.7109375" customWidth="1"/>
  </cols>
  <sheetData>
    <row r="1" spans="1:19" x14ac:dyDescent="0.25">
      <c r="A1" s="2"/>
      <c r="B1" s="2"/>
      <c r="C1" s="2"/>
      <c r="D1" s="2"/>
      <c r="E1" s="2"/>
      <c r="F1" s="2"/>
      <c r="G1" s="2"/>
      <c r="H1" s="2"/>
      <c r="I1" s="2"/>
      <c r="J1" s="2"/>
      <c r="K1" s="2"/>
      <c r="L1" s="2"/>
      <c r="M1" s="2"/>
      <c r="N1" s="2"/>
    </row>
    <row r="2" spans="1:19" ht="24.75" customHeight="1" x14ac:dyDescent="0.45">
      <c r="A2" s="70" t="str">
        <f>Database!A17</f>
        <v xml:space="preserve">Plate 10 A-D  </v>
      </c>
      <c r="C2" s="31" t="str">
        <f>Database!B3</f>
        <v>Vitrinite Reflectance Measurements, Histogram and Images</v>
      </c>
      <c r="D2" s="31"/>
      <c r="E2" s="32"/>
      <c r="F2" s="32"/>
      <c r="G2" s="32"/>
      <c r="H2" s="32"/>
      <c r="I2" s="32"/>
      <c r="J2" s="32"/>
      <c r="K2" s="32"/>
      <c r="L2" s="33"/>
      <c r="M2" s="33"/>
    </row>
    <row r="3" spans="1:19" x14ac:dyDescent="0.25">
      <c r="H3" s="2"/>
      <c r="I3" s="2"/>
      <c r="J3" s="2"/>
      <c r="K3" s="2"/>
      <c r="L3" s="2"/>
      <c r="M3" s="3"/>
      <c r="N3" s="2"/>
    </row>
    <row r="4" spans="1:19" ht="15.75" x14ac:dyDescent="0.25">
      <c r="A4" s="4" t="s">
        <v>0</v>
      </c>
      <c r="B4" s="6" t="str">
        <f>Database!C1</f>
        <v>Husky Energy</v>
      </c>
      <c r="E4" s="5"/>
      <c r="F4" s="5"/>
      <c r="G4" s="2"/>
      <c r="H4" s="7"/>
      <c r="I4" s="7"/>
      <c r="J4" s="2"/>
      <c r="K4" s="8"/>
      <c r="L4" s="9"/>
      <c r="M4" s="10"/>
      <c r="N4" s="11"/>
    </row>
    <row r="5" spans="1:19" ht="15.75" x14ac:dyDescent="0.25">
      <c r="A5" s="4" t="s">
        <v>13</v>
      </c>
      <c r="B5" s="6" t="str">
        <f>Database!C17</f>
        <v>Canol</v>
      </c>
      <c r="E5" s="5"/>
      <c r="F5" s="5"/>
      <c r="G5" s="5"/>
      <c r="H5" s="7"/>
      <c r="I5" s="7"/>
      <c r="J5" s="30" t="s">
        <v>9</v>
      </c>
      <c r="K5" s="14"/>
    </row>
    <row r="6" spans="1:19" ht="15.75" x14ac:dyDescent="0.25">
      <c r="A6" s="4" t="s">
        <v>4</v>
      </c>
      <c r="B6" s="6" t="str">
        <f>Database!B17</f>
        <v>Canada</v>
      </c>
      <c r="E6" s="5"/>
      <c r="F6" s="5"/>
      <c r="G6" s="5"/>
      <c r="H6" s="7"/>
      <c r="I6" s="7"/>
      <c r="J6" s="89">
        <f>Database!G17</f>
        <v>0.86819999999999997</v>
      </c>
      <c r="K6" s="89">
        <f>Database!H17</f>
        <v>0.9032</v>
      </c>
      <c r="L6" s="89">
        <f>Database!I17</f>
        <v>0.92300000000000004</v>
      </c>
      <c r="M6" s="89">
        <f>Database!J17</f>
        <v>0.92600000000000005</v>
      </c>
      <c r="N6" s="89">
        <f>Database!K17</f>
        <v>0.97050000000000003</v>
      </c>
      <c r="O6" s="89">
        <f>Database!L17</f>
        <v>0.9899</v>
      </c>
      <c r="P6" s="89">
        <f>Database!M17</f>
        <v>0.99819999999999998</v>
      </c>
      <c r="Q6" s="89">
        <f>Database!N17</f>
        <v>1.006</v>
      </c>
      <c r="R6" s="89">
        <f>Database!O17</f>
        <v>1.012</v>
      </c>
      <c r="S6" s="89">
        <f>Database!P17</f>
        <v>1.014</v>
      </c>
    </row>
    <row r="7" spans="1:19" ht="15.75" x14ac:dyDescent="0.25">
      <c r="A7" s="4" t="s">
        <v>81</v>
      </c>
      <c r="B7" s="116">
        <f>Database!D17</f>
        <v>1284.45</v>
      </c>
      <c r="C7" s="12"/>
      <c r="D7" s="12"/>
      <c r="E7" s="13" t="s">
        <v>15</v>
      </c>
      <c r="F7" s="15" t="str">
        <f>Database!E17</f>
        <v>Slater River H-64</v>
      </c>
      <c r="G7" s="5"/>
      <c r="J7" s="89">
        <f>Database!Q17</f>
        <v>1.036</v>
      </c>
      <c r="K7" s="89">
        <f>Database!R17</f>
        <v>1.0389999999999999</v>
      </c>
      <c r="L7" s="89">
        <f>Database!S17</f>
        <v>1.0860000000000001</v>
      </c>
      <c r="M7" s="89">
        <f>Database!T17</f>
        <v>1.1020000000000001</v>
      </c>
      <c r="N7" s="89">
        <f>Database!U17</f>
        <v>1.147</v>
      </c>
      <c r="O7" s="89"/>
      <c r="P7" s="89"/>
      <c r="Q7" s="89"/>
      <c r="R7" s="89"/>
      <c r="S7" s="89"/>
    </row>
    <row r="8" spans="1:19" ht="15.75" x14ac:dyDescent="0.25">
      <c r="A8" s="16" t="s">
        <v>5</v>
      </c>
      <c r="B8" s="17"/>
      <c r="C8" s="65">
        <f>MIN(J6:S10)</f>
        <v>0.86819999999999997</v>
      </c>
      <c r="D8" s="59"/>
      <c r="E8" s="125" t="s">
        <v>87</v>
      </c>
      <c r="F8" s="126"/>
      <c r="G8" s="126"/>
      <c r="H8" s="126"/>
      <c r="I8" s="58"/>
      <c r="J8" s="89"/>
      <c r="K8" s="89"/>
      <c r="L8" s="89"/>
      <c r="M8" s="89"/>
      <c r="N8" s="89"/>
      <c r="O8" s="89"/>
      <c r="P8" s="89"/>
      <c r="Q8" s="89"/>
      <c r="R8" s="89"/>
      <c r="S8" s="89"/>
    </row>
    <row r="9" spans="1:19" ht="15.75" x14ac:dyDescent="0.25">
      <c r="A9" s="18" t="s">
        <v>6</v>
      </c>
      <c r="B9" s="19"/>
      <c r="C9" s="65">
        <f>MAX(J6:S10)</f>
        <v>1.147</v>
      </c>
      <c r="D9" s="59"/>
      <c r="E9" s="125"/>
      <c r="F9" s="126"/>
      <c r="G9" s="126"/>
      <c r="H9" s="126"/>
      <c r="I9" s="58"/>
      <c r="J9" s="112"/>
      <c r="K9" s="112"/>
      <c r="L9" s="112"/>
      <c r="M9" s="112"/>
      <c r="N9" s="112"/>
      <c r="O9" s="112"/>
      <c r="P9" s="112"/>
      <c r="Q9" s="112"/>
      <c r="R9" s="112"/>
      <c r="S9" s="112"/>
    </row>
    <row r="10" spans="1:19" ht="15.75" x14ac:dyDescent="0.25">
      <c r="A10" s="18" t="s">
        <v>7</v>
      </c>
      <c r="B10" s="19"/>
      <c r="C10" s="66">
        <f>AVERAGE(J6:S10)</f>
        <v>1.0013999999999998</v>
      </c>
      <c r="D10" s="60"/>
      <c r="E10" s="125"/>
      <c r="F10" s="126"/>
      <c r="G10" s="126"/>
      <c r="H10" s="126"/>
      <c r="I10" s="58"/>
      <c r="J10" s="113"/>
      <c r="K10" s="113"/>
      <c r="L10" s="113"/>
      <c r="M10" s="113"/>
      <c r="N10" s="113"/>
      <c r="O10" s="113"/>
      <c r="P10" s="113"/>
      <c r="Q10" s="113"/>
      <c r="R10" s="113"/>
      <c r="S10" s="113"/>
    </row>
    <row r="11" spans="1:19" ht="15.75" x14ac:dyDescent="0.25">
      <c r="A11" s="18" t="s">
        <v>12</v>
      </c>
      <c r="B11" s="19"/>
      <c r="C11" s="67">
        <f>COUNT(J6:S10)</f>
        <v>15</v>
      </c>
      <c r="D11" s="61"/>
      <c r="E11" s="125"/>
      <c r="F11" s="126"/>
      <c r="G11" s="126"/>
      <c r="H11" s="126"/>
      <c r="I11" s="58"/>
      <c r="O11" t="s">
        <v>49</v>
      </c>
    </row>
    <row r="12" spans="1:19" ht="15.75" x14ac:dyDescent="0.25">
      <c r="A12" s="20" t="s">
        <v>8</v>
      </c>
      <c r="B12" s="21"/>
      <c r="C12" s="65">
        <f>STDEV(J6:S10)</f>
        <v>7.6389313014695606E-2</v>
      </c>
      <c r="D12" s="59"/>
      <c r="E12" s="125"/>
      <c r="F12" s="126"/>
      <c r="G12" s="126"/>
      <c r="H12" s="126"/>
      <c r="I12" s="58"/>
    </row>
    <row r="13" spans="1:19" x14ac:dyDescent="0.25">
      <c r="A13" s="38"/>
      <c r="B13" s="38"/>
      <c r="C13" s="38"/>
      <c r="D13" s="38"/>
    </row>
    <row r="33" spans="1:11" ht="16.5" customHeight="1" x14ac:dyDescent="0.25">
      <c r="A33" s="53"/>
      <c r="B33" s="56"/>
      <c r="C33" s="56"/>
      <c r="D33" s="56"/>
      <c r="E33" s="56"/>
      <c r="F33" s="54"/>
      <c r="G33" s="55"/>
      <c r="H33" s="55"/>
      <c r="I33" s="55"/>
      <c r="J33" s="55"/>
      <c r="K33" s="55"/>
    </row>
    <row r="34" spans="1:11" x14ac:dyDescent="0.25">
      <c r="A34" s="56"/>
      <c r="B34" s="56"/>
      <c r="C34" s="56"/>
      <c r="D34" s="56"/>
      <c r="E34" s="56"/>
      <c r="F34" s="55"/>
      <c r="G34" s="55"/>
      <c r="H34" s="55"/>
      <c r="I34" s="55"/>
      <c r="J34" s="55"/>
      <c r="K34" s="55"/>
    </row>
    <row r="35" spans="1:11" x14ac:dyDescent="0.25">
      <c r="A35" s="56"/>
      <c r="B35" s="56"/>
      <c r="C35" s="56"/>
      <c r="D35" s="56"/>
      <c r="E35" s="56"/>
      <c r="F35" s="55"/>
      <c r="G35" s="55"/>
      <c r="H35" s="55"/>
      <c r="I35" s="55"/>
      <c r="J35" s="55"/>
      <c r="K35" s="55"/>
    </row>
    <row r="36" spans="1:11" x14ac:dyDescent="0.25">
      <c r="A36" s="56"/>
      <c r="B36" s="56"/>
      <c r="C36" s="56"/>
      <c r="D36" s="56"/>
      <c r="E36" s="56"/>
      <c r="F36" s="55"/>
      <c r="G36" s="55"/>
      <c r="H36" s="55"/>
      <c r="I36" s="55"/>
      <c r="J36" s="55"/>
      <c r="K36" s="55"/>
    </row>
    <row r="37" spans="1:11" x14ac:dyDescent="0.25">
      <c r="A37" s="56"/>
      <c r="B37" s="56"/>
      <c r="C37" s="56"/>
      <c r="D37" s="56"/>
      <c r="E37" s="56"/>
      <c r="F37" s="55"/>
      <c r="G37" s="55"/>
      <c r="H37" s="55"/>
      <c r="I37" s="55"/>
      <c r="J37" s="55"/>
      <c r="K37" s="55"/>
    </row>
    <row r="38" spans="1:11" x14ac:dyDescent="0.25">
      <c r="A38" s="56"/>
      <c r="B38" s="56"/>
      <c r="C38" s="56"/>
      <c r="D38" s="56"/>
      <c r="E38" s="56"/>
      <c r="F38" s="55"/>
      <c r="G38" s="55"/>
      <c r="H38" s="55"/>
      <c r="I38" s="55"/>
      <c r="J38" s="55"/>
      <c r="K38" s="55"/>
    </row>
    <row r="39" spans="1:11" x14ac:dyDescent="0.25">
      <c r="A39" s="56"/>
      <c r="B39" s="56"/>
      <c r="C39" s="56"/>
      <c r="D39" s="56"/>
      <c r="E39" s="56"/>
      <c r="F39" s="55"/>
      <c r="G39" s="55"/>
      <c r="H39" s="55"/>
      <c r="I39" s="55"/>
      <c r="J39" s="55"/>
      <c r="K39" s="55"/>
    </row>
    <row r="40" spans="1:11" x14ac:dyDescent="0.25">
      <c r="A40" s="56"/>
      <c r="B40" s="56"/>
      <c r="C40" s="56"/>
      <c r="D40" s="56"/>
      <c r="E40" s="56"/>
      <c r="F40" s="55"/>
      <c r="G40" s="55"/>
      <c r="H40" s="55"/>
      <c r="I40" s="55"/>
      <c r="J40" s="55"/>
      <c r="K40" s="55"/>
    </row>
    <row r="41" spans="1:11" x14ac:dyDescent="0.25">
      <c r="A41" s="56"/>
      <c r="B41" s="56"/>
      <c r="C41" s="56"/>
      <c r="D41" s="56"/>
      <c r="E41" s="56"/>
      <c r="F41" s="55"/>
      <c r="G41" s="55"/>
      <c r="H41" s="55"/>
      <c r="I41" s="55"/>
      <c r="J41" s="55"/>
      <c r="K41" s="55"/>
    </row>
    <row r="42" spans="1:11" x14ac:dyDescent="0.25">
      <c r="A42" s="56"/>
      <c r="B42" s="56"/>
      <c r="C42" s="56"/>
      <c r="D42" s="56"/>
      <c r="E42" s="56"/>
      <c r="F42" s="55"/>
      <c r="G42" s="55"/>
      <c r="H42" s="55"/>
      <c r="I42" s="55"/>
      <c r="J42" s="55"/>
      <c r="K42" s="55"/>
    </row>
    <row r="43" spans="1:11" x14ac:dyDescent="0.25">
      <c r="A43" s="56"/>
      <c r="B43" s="56"/>
      <c r="C43" s="56"/>
      <c r="D43" s="56"/>
      <c r="E43" s="56"/>
      <c r="F43" s="55"/>
      <c r="G43" s="55"/>
      <c r="H43" s="55"/>
      <c r="I43" s="55"/>
      <c r="J43" s="55"/>
      <c r="K43" s="55"/>
    </row>
    <row r="44" spans="1:11" x14ac:dyDescent="0.25">
      <c r="A44" s="56"/>
      <c r="B44" s="56"/>
      <c r="C44" s="56"/>
      <c r="D44" s="56"/>
      <c r="E44" s="56"/>
      <c r="F44" s="55"/>
      <c r="G44" s="55"/>
      <c r="H44" s="55"/>
      <c r="I44" s="55"/>
      <c r="J44" s="55"/>
      <c r="K44" s="55"/>
    </row>
    <row r="45" spans="1:11" x14ac:dyDescent="0.25">
      <c r="A45" s="56"/>
      <c r="B45" s="56"/>
      <c r="C45" s="56"/>
      <c r="D45" s="56"/>
      <c r="E45" s="56"/>
      <c r="F45" s="55"/>
      <c r="G45" s="55"/>
      <c r="H45" s="55"/>
      <c r="I45" s="55"/>
      <c r="J45" s="55"/>
      <c r="K45" s="55"/>
    </row>
    <row r="46" spans="1:11" x14ac:dyDescent="0.25">
      <c r="A46" s="56"/>
      <c r="B46" s="56"/>
      <c r="C46" s="56"/>
      <c r="D46" s="56"/>
      <c r="E46" s="56"/>
      <c r="F46" s="55"/>
      <c r="G46" s="55"/>
      <c r="H46" s="55"/>
      <c r="I46" s="55"/>
      <c r="J46" s="55"/>
      <c r="K46" s="55"/>
    </row>
  </sheetData>
  <mergeCells count="1">
    <mergeCell ref="E8:H12"/>
  </mergeCells>
  <phoneticPr fontId="10" type="noConversion"/>
  <printOptions verticalCentered="1"/>
  <pageMargins left="1.06" right="1.06" top="0.59" bottom="0.55000000000000004" header="0.5" footer="0.5"/>
  <pageSetup scale="70"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9176" r:id="rId4" name="Button 24">
              <controlPr defaultSize="0" print="0" autoFill="0" autoPict="0" macro="[0]!VoR">
                <anchor moveWithCells="1" sizeWithCells="1">
                  <from>
                    <xdr:col>20</xdr:col>
                    <xdr:colOff>457200</xdr:colOff>
                    <xdr:row>14</xdr:row>
                    <xdr:rowOff>47625</xdr:rowOff>
                  </from>
                  <to>
                    <xdr:col>22</xdr:col>
                    <xdr:colOff>114300</xdr:colOff>
                    <xdr:row>15</xdr:row>
                    <xdr:rowOff>76200</xdr:rowOff>
                  </to>
                </anchor>
              </controlPr>
            </control>
          </mc:Choice>
        </mc:AlternateContent>
        <mc:AlternateContent xmlns:mc="http://schemas.openxmlformats.org/markup-compatibility/2006">
          <mc:Choice Requires="x14">
            <control shapeId="2" r:id="rId5" name="Button 25">
              <controlPr defaultSize="0" print="0" autoFill="0" autoPict="0" macro="[0]!Macrojacobsformula">
                <anchor moveWithCells="1" sizeWithCells="1">
                  <from>
                    <xdr:col>20</xdr:col>
                    <xdr:colOff>438150</xdr:colOff>
                    <xdr:row>10</xdr:row>
                    <xdr:rowOff>123825</xdr:rowOff>
                  </from>
                  <to>
                    <xdr:col>22</xdr:col>
                    <xdr:colOff>142875</xdr:colOff>
                    <xdr:row>11</xdr:row>
                    <xdr:rowOff>161925</xdr:rowOff>
                  </to>
                </anchor>
              </controlPr>
            </control>
          </mc:Choice>
        </mc:AlternateContent>
        <mc:AlternateContent xmlns:mc="http://schemas.openxmlformats.org/markup-compatibility/2006">
          <mc:Choice Requires="x14">
            <control shapeId="3" r:id="rId6" name="Button 26">
              <controlPr defaultSize="0" print="0" autoFill="0" autoPict="0" macro="[0]!Macrodeirdrejacobs">
                <anchor moveWithCells="1">
                  <from>
                    <xdr:col>20</xdr:col>
                    <xdr:colOff>571500</xdr:colOff>
                    <xdr:row>12</xdr:row>
                    <xdr:rowOff>85725</xdr:rowOff>
                  </from>
                  <to>
                    <xdr:col>21</xdr:col>
                    <xdr:colOff>609600</xdr:colOff>
                    <xdr:row>13</xdr:row>
                    <xdr:rowOff>152400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W17"/>
  <sheetViews>
    <sheetView workbookViewId="0">
      <selection activeCell="C1" sqref="C1"/>
    </sheetView>
  </sheetViews>
  <sheetFormatPr defaultRowHeight="15" x14ac:dyDescent="0.25"/>
  <cols>
    <col min="1" max="1" width="12.5703125" bestFit="1" customWidth="1"/>
    <col min="2" max="2" width="10.140625" customWidth="1"/>
    <col min="3" max="3" width="11.7109375" customWidth="1"/>
    <col min="4" max="4" width="10.5703125" customWidth="1"/>
    <col min="5" max="5" width="17.140625" customWidth="1"/>
    <col min="6" max="6" width="0" hidden="1" customWidth="1"/>
  </cols>
  <sheetData>
    <row r="1" spans="1:127" ht="15.75" x14ac:dyDescent="0.25">
      <c r="B1" s="72" t="s">
        <v>0</v>
      </c>
      <c r="C1" s="73" t="s">
        <v>73</v>
      </c>
      <c r="D1" s="74"/>
      <c r="E1" s="75"/>
      <c r="F1" s="76"/>
      <c r="G1" s="76"/>
      <c r="H1" s="76"/>
    </row>
    <row r="2" spans="1:127" ht="15.75" x14ac:dyDescent="0.25">
      <c r="B2" s="77" t="s">
        <v>1</v>
      </c>
      <c r="C2" s="78" t="s">
        <v>11</v>
      </c>
      <c r="D2" s="79"/>
      <c r="E2" s="80"/>
      <c r="F2" s="81"/>
      <c r="G2" s="81"/>
      <c r="H2" s="81"/>
    </row>
    <row r="3" spans="1:127" ht="15.75" x14ac:dyDescent="0.25">
      <c r="B3" s="77" t="s">
        <v>10</v>
      </c>
      <c r="C3" s="79"/>
      <c r="D3" s="79"/>
      <c r="E3" s="80"/>
      <c r="F3" s="81"/>
      <c r="G3" s="81"/>
      <c r="H3" s="81"/>
    </row>
    <row r="4" spans="1:127" x14ac:dyDescent="0.25">
      <c r="B4" s="82"/>
      <c r="C4" s="83"/>
      <c r="D4" s="83"/>
      <c r="E4" s="84"/>
      <c r="F4" s="85"/>
      <c r="G4" s="85"/>
      <c r="H4" s="85"/>
    </row>
    <row r="5" spans="1:127" x14ac:dyDescent="0.25">
      <c r="B5" s="82"/>
      <c r="C5" s="83"/>
      <c r="D5" s="83"/>
      <c r="E5" s="84"/>
      <c r="F5" s="85"/>
      <c r="G5" s="85"/>
      <c r="H5" s="85"/>
    </row>
    <row r="6" spans="1:127" x14ac:dyDescent="0.25">
      <c r="B6" s="82"/>
      <c r="C6" s="83"/>
      <c r="D6" s="83"/>
      <c r="E6" s="84"/>
      <c r="F6" s="1"/>
      <c r="G6" s="34">
        <v>1</v>
      </c>
      <c r="H6" s="34">
        <v>2</v>
      </c>
      <c r="I6" s="35">
        <v>3</v>
      </c>
      <c r="J6" s="34">
        <v>4</v>
      </c>
      <c r="K6" s="34">
        <v>5</v>
      </c>
      <c r="L6" s="35">
        <v>6</v>
      </c>
      <c r="M6" s="34">
        <v>7</v>
      </c>
      <c r="N6" s="34">
        <v>8</v>
      </c>
      <c r="O6" s="35">
        <v>9</v>
      </c>
      <c r="P6" s="34">
        <v>10</v>
      </c>
      <c r="Q6" s="34">
        <v>11</v>
      </c>
      <c r="R6" s="35">
        <v>12</v>
      </c>
      <c r="S6" s="34">
        <v>13</v>
      </c>
      <c r="T6" s="34">
        <v>14</v>
      </c>
      <c r="U6" s="35">
        <v>15</v>
      </c>
      <c r="V6" s="34">
        <v>16</v>
      </c>
      <c r="W6" s="34">
        <v>17</v>
      </c>
      <c r="X6" s="35">
        <v>18</v>
      </c>
      <c r="Y6" s="34">
        <v>19</v>
      </c>
      <c r="Z6" s="34">
        <v>20</v>
      </c>
      <c r="AA6" s="35">
        <v>21</v>
      </c>
      <c r="AB6" s="34">
        <v>22</v>
      </c>
      <c r="AC6" s="34">
        <v>23</v>
      </c>
      <c r="AD6" s="35">
        <v>24</v>
      </c>
      <c r="AE6" s="34">
        <v>25</v>
      </c>
      <c r="AF6" s="34">
        <v>26</v>
      </c>
      <c r="AG6" s="35">
        <v>27</v>
      </c>
      <c r="AH6" s="34">
        <v>28</v>
      </c>
      <c r="AI6" s="34">
        <v>29</v>
      </c>
      <c r="AJ6" s="35">
        <v>30</v>
      </c>
      <c r="AK6" s="34">
        <v>31</v>
      </c>
      <c r="AL6" s="34">
        <v>32</v>
      </c>
      <c r="AM6" s="35">
        <v>33</v>
      </c>
      <c r="AN6" s="34">
        <v>34</v>
      </c>
      <c r="AO6" s="34">
        <v>35</v>
      </c>
      <c r="AP6" s="35">
        <v>36</v>
      </c>
      <c r="AQ6" s="34">
        <v>37</v>
      </c>
      <c r="AR6" s="34">
        <v>38</v>
      </c>
      <c r="AS6" s="35">
        <v>39</v>
      </c>
      <c r="AT6" s="34">
        <v>40</v>
      </c>
      <c r="AU6" s="34">
        <v>41</v>
      </c>
      <c r="AV6" s="35">
        <v>42</v>
      </c>
      <c r="AW6" s="34">
        <v>43</v>
      </c>
      <c r="AX6" s="34">
        <v>44</v>
      </c>
      <c r="AY6" s="35">
        <v>45</v>
      </c>
      <c r="AZ6" s="34">
        <v>46</v>
      </c>
      <c r="BA6" s="34">
        <v>47</v>
      </c>
      <c r="BB6" s="35">
        <v>48</v>
      </c>
      <c r="BC6" s="34">
        <v>49</v>
      </c>
      <c r="BD6" s="34">
        <v>50</v>
      </c>
    </row>
    <row r="7" spans="1:127" x14ac:dyDescent="0.25">
      <c r="A7" s="62" t="s">
        <v>37</v>
      </c>
      <c r="B7" s="102" t="s">
        <v>2</v>
      </c>
      <c r="C7" s="103" t="s">
        <v>13</v>
      </c>
      <c r="D7" s="104" t="s">
        <v>57</v>
      </c>
      <c r="E7" s="105" t="s">
        <v>14</v>
      </c>
      <c r="F7" s="29" t="s">
        <v>3</v>
      </c>
      <c r="G7" s="28" t="s">
        <v>55</v>
      </c>
      <c r="H7" s="28"/>
    </row>
    <row r="8" spans="1:127" x14ac:dyDescent="0.25">
      <c r="A8" s="62" t="s">
        <v>38</v>
      </c>
      <c r="B8" s="106" t="s">
        <v>56</v>
      </c>
      <c r="C8" s="107" t="s">
        <v>72</v>
      </c>
      <c r="D8" s="108">
        <v>1175</v>
      </c>
      <c r="E8" s="109" t="s">
        <v>68</v>
      </c>
      <c r="F8" s="29">
        <f>COUNT(G8:HB8)</f>
        <v>50</v>
      </c>
      <c r="G8" s="71">
        <f t="array" ref="G8:BD8">TRANSPOSE('Data Entry'!B82:B131)</f>
        <v>0.81610000000000005</v>
      </c>
      <c r="H8" s="71">
        <v>0.90400000000000003</v>
      </c>
      <c r="I8" s="71">
        <v>0.9143</v>
      </c>
      <c r="J8" s="71">
        <v>0.91959999999999997</v>
      </c>
      <c r="K8" s="71">
        <v>0.93369999999999997</v>
      </c>
      <c r="L8" s="71">
        <v>0.95430000000000004</v>
      </c>
      <c r="M8" s="71">
        <v>0.96109999999999995</v>
      </c>
      <c r="N8" s="71">
        <v>0.96560000000000001</v>
      </c>
      <c r="O8" s="71">
        <v>1.0389999999999999</v>
      </c>
      <c r="P8" s="71">
        <v>1.0680000000000001</v>
      </c>
      <c r="Q8" s="71">
        <v>1.0780000000000001</v>
      </c>
      <c r="R8" s="71">
        <v>1.0920000000000001</v>
      </c>
      <c r="S8" s="71">
        <v>1.1120000000000001</v>
      </c>
      <c r="T8" s="71">
        <v>1.1459999999999999</v>
      </c>
      <c r="U8" s="71">
        <v>1.161</v>
      </c>
      <c r="V8" s="71">
        <v>1.1779999999999999</v>
      </c>
      <c r="W8" s="71">
        <v>1.18</v>
      </c>
      <c r="X8" s="71">
        <v>1.196</v>
      </c>
      <c r="Y8" s="71">
        <v>0</v>
      </c>
      <c r="Z8" s="71">
        <v>0</v>
      </c>
      <c r="AA8" s="71">
        <v>0</v>
      </c>
      <c r="AB8" s="71">
        <v>0</v>
      </c>
      <c r="AC8" s="71">
        <v>0</v>
      </c>
      <c r="AD8" s="71">
        <v>0</v>
      </c>
      <c r="AE8" s="71">
        <v>0</v>
      </c>
      <c r="AF8" s="71">
        <v>0</v>
      </c>
      <c r="AG8" s="71">
        <v>0</v>
      </c>
      <c r="AH8" s="71">
        <v>0</v>
      </c>
      <c r="AI8" s="71">
        <v>0</v>
      </c>
      <c r="AJ8" s="71">
        <v>0</v>
      </c>
      <c r="AK8" s="71">
        <v>0</v>
      </c>
      <c r="AL8" s="71">
        <v>0</v>
      </c>
      <c r="AM8" s="71">
        <v>0</v>
      </c>
      <c r="AN8" s="71">
        <v>0</v>
      </c>
      <c r="AO8" s="71">
        <v>0</v>
      </c>
      <c r="AP8" s="71">
        <v>0</v>
      </c>
      <c r="AQ8" s="71">
        <v>0</v>
      </c>
      <c r="AR8" s="71">
        <v>0</v>
      </c>
      <c r="AS8" s="71">
        <v>0</v>
      </c>
      <c r="AT8" s="71">
        <v>0</v>
      </c>
      <c r="AU8" s="71">
        <v>0</v>
      </c>
      <c r="AV8" s="71">
        <v>0</v>
      </c>
      <c r="AW8" s="71">
        <v>0</v>
      </c>
      <c r="AX8" s="71">
        <v>0</v>
      </c>
      <c r="AY8" s="71">
        <v>0</v>
      </c>
      <c r="AZ8" s="71">
        <v>0</v>
      </c>
      <c r="BA8" s="71">
        <v>0</v>
      </c>
      <c r="BB8" s="71">
        <v>0</v>
      </c>
      <c r="BC8" s="71">
        <v>0</v>
      </c>
      <c r="BD8" s="71">
        <v>0</v>
      </c>
      <c r="DJ8" s="22"/>
      <c r="DK8" s="22"/>
      <c r="DL8" s="22"/>
      <c r="DM8" s="22"/>
      <c r="DN8" s="22"/>
      <c r="DO8" s="22"/>
      <c r="DP8" s="22"/>
      <c r="DQ8" s="22"/>
      <c r="DR8" s="22"/>
      <c r="DS8" s="22"/>
      <c r="DT8" s="22"/>
      <c r="DU8" s="22"/>
      <c r="DV8" s="22"/>
      <c r="DW8" s="22"/>
    </row>
    <row r="9" spans="1:127" x14ac:dyDescent="0.25">
      <c r="A9" s="62" t="s">
        <v>39</v>
      </c>
      <c r="B9" s="106" t="s">
        <v>56</v>
      </c>
      <c r="C9" s="107" t="s">
        <v>72</v>
      </c>
      <c r="D9" s="108">
        <v>1186.7</v>
      </c>
      <c r="E9" s="109" t="s">
        <v>68</v>
      </c>
      <c r="F9" s="29">
        <f>COUNT(G9:BH9)</f>
        <v>50</v>
      </c>
      <c r="G9" s="71">
        <f t="array" ref="G9:BD9">TRANSPOSE('Data Entry'!C82:C131)</f>
        <v>0.83189999999999997</v>
      </c>
      <c r="H9" s="71">
        <v>0.83840000000000003</v>
      </c>
      <c r="I9" s="71">
        <v>0.85309999999999997</v>
      </c>
      <c r="J9" s="71">
        <v>0.87829999999999997</v>
      </c>
      <c r="K9" s="71">
        <v>0.89480000000000004</v>
      </c>
      <c r="L9" s="71">
        <v>0.92669999999999997</v>
      </c>
      <c r="M9" s="71">
        <v>0.99839999999999995</v>
      </c>
      <c r="N9" s="71">
        <v>0</v>
      </c>
      <c r="O9" s="71">
        <v>0</v>
      </c>
      <c r="P9" s="71">
        <v>0</v>
      </c>
      <c r="Q9" s="71">
        <v>0</v>
      </c>
      <c r="R9" s="71">
        <v>0</v>
      </c>
      <c r="S9" s="71">
        <v>0</v>
      </c>
      <c r="T9" s="71">
        <v>0</v>
      </c>
      <c r="U9" s="71">
        <v>0</v>
      </c>
      <c r="V9" s="71">
        <v>0</v>
      </c>
      <c r="W9" s="71">
        <v>0</v>
      </c>
      <c r="X9" s="71">
        <v>0</v>
      </c>
      <c r="Y9" s="71">
        <v>0</v>
      </c>
      <c r="Z9" s="71">
        <v>0</v>
      </c>
      <c r="AA9" s="71">
        <v>0</v>
      </c>
      <c r="AB9" s="71">
        <v>0</v>
      </c>
      <c r="AC9" s="71">
        <v>0</v>
      </c>
      <c r="AD9" s="71">
        <v>0</v>
      </c>
      <c r="AE9" s="71">
        <v>0</v>
      </c>
      <c r="AF9" s="71">
        <v>0</v>
      </c>
      <c r="AG9" s="71">
        <v>0</v>
      </c>
      <c r="AH9" s="71">
        <v>0</v>
      </c>
      <c r="AI9" s="71">
        <v>0</v>
      </c>
      <c r="AJ9" s="71">
        <v>0</v>
      </c>
      <c r="AK9" s="71">
        <v>0</v>
      </c>
      <c r="AL9" s="71">
        <v>0</v>
      </c>
      <c r="AM9" s="71">
        <v>0</v>
      </c>
      <c r="AN9" s="71">
        <v>0</v>
      </c>
      <c r="AO9" s="71">
        <v>0</v>
      </c>
      <c r="AP9" s="71">
        <v>0</v>
      </c>
      <c r="AQ9" s="71">
        <v>0</v>
      </c>
      <c r="AR9" s="71">
        <v>0</v>
      </c>
      <c r="AS9" s="71">
        <v>0</v>
      </c>
      <c r="AT9" s="71">
        <v>0</v>
      </c>
      <c r="AU9" s="71">
        <v>0</v>
      </c>
      <c r="AV9" s="71">
        <v>0</v>
      </c>
      <c r="AW9" s="71">
        <v>0</v>
      </c>
      <c r="AX9" s="71">
        <v>0</v>
      </c>
      <c r="AY9" s="71">
        <v>0</v>
      </c>
      <c r="AZ9" s="71">
        <v>0</v>
      </c>
      <c r="BA9" s="71">
        <v>0</v>
      </c>
      <c r="BB9" s="71">
        <v>0</v>
      </c>
      <c r="BC9" s="71">
        <v>0</v>
      </c>
      <c r="BD9" s="71">
        <v>0</v>
      </c>
    </row>
    <row r="10" spans="1:127" x14ac:dyDescent="0.25">
      <c r="A10" s="62" t="s">
        <v>40</v>
      </c>
      <c r="B10" s="106" t="s">
        <v>56</v>
      </c>
      <c r="C10" s="107" t="s">
        <v>72</v>
      </c>
      <c r="D10" s="108">
        <v>1196.8</v>
      </c>
      <c r="E10" s="109" t="s">
        <v>68</v>
      </c>
      <c r="F10" s="29">
        <f t="shared" ref="F10:F17" si="0">COUNT(G10:BH10)</f>
        <v>50</v>
      </c>
      <c r="G10" s="71">
        <f t="array" ref="G10:BD10">TRANSPOSE('Data Entry'!D82:D131)</f>
        <v>0.86860000000000004</v>
      </c>
      <c r="H10" s="71">
        <v>0.90529999999999999</v>
      </c>
      <c r="I10" s="71">
        <v>0.92049999999999998</v>
      </c>
      <c r="J10" s="71">
        <v>0</v>
      </c>
      <c r="K10" s="71">
        <v>0</v>
      </c>
      <c r="L10" s="71">
        <v>0</v>
      </c>
      <c r="M10" s="71">
        <v>0</v>
      </c>
      <c r="N10" s="71">
        <v>0</v>
      </c>
      <c r="O10" s="71">
        <v>0</v>
      </c>
      <c r="P10" s="71">
        <v>0</v>
      </c>
      <c r="Q10" s="71">
        <v>0</v>
      </c>
      <c r="R10" s="71">
        <v>0</v>
      </c>
      <c r="S10" s="71">
        <v>0</v>
      </c>
      <c r="T10" s="71">
        <v>0</v>
      </c>
      <c r="U10" s="71">
        <v>0</v>
      </c>
      <c r="V10" s="71">
        <v>0</v>
      </c>
      <c r="W10" s="71">
        <v>0</v>
      </c>
      <c r="X10" s="71">
        <v>0</v>
      </c>
      <c r="Y10" s="71">
        <v>0</v>
      </c>
      <c r="Z10" s="71">
        <v>0</v>
      </c>
      <c r="AA10" s="71">
        <v>0</v>
      </c>
      <c r="AB10" s="71">
        <v>0</v>
      </c>
      <c r="AC10" s="71">
        <v>0</v>
      </c>
      <c r="AD10" s="71">
        <v>0</v>
      </c>
      <c r="AE10" s="71">
        <v>0</v>
      </c>
      <c r="AF10" s="71">
        <v>0</v>
      </c>
      <c r="AG10" s="71">
        <v>0</v>
      </c>
      <c r="AH10" s="71">
        <v>0</v>
      </c>
      <c r="AI10" s="71">
        <v>0</v>
      </c>
      <c r="AJ10" s="71">
        <v>0</v>
      </c>
      <c r="AK10" s="71">
        <v>0</v>
      </c>
      <c r="AL10" s="71">
        <v>0</v>
      </c>
      <c r="AM10" s="71">
        <v>0</v>
      </c>
      <c r="AN10" s="71">
        <v>0</v>
      </c>
      <c r="AO10" s="71">
        <v>0</v>
      </c>
      <c r="AP10" s="71">
        <v>0</v>
      </c>
      <c r="AQ10" s="71">
        <v>0</v>
      </c>
      <c r="AR10" s="71">
        <v>0</v>
      </c>
      <c r="AS10" s="71">
        <v>0</v>
      </c>
      <c r="AT10" s="71">
        <v>0</v>
      </c>
      <c r="AU10" s="71">
        <v>0</v>
      </c>
      <c r="AV10" s="71">
        <v>0</v>
      </c>
      <c r="AW10" s="71">
        <v>0</v>
      </c>
      <c r="AX10" s="71">
        <v>0</v>
      </c>
      <c r="AY10" s="71">
        <v>0</v>
      </c>
      <c r="AZ10" s="71">
        <v>0</v>
      </c>
      <c r="BA10" s="71">
        <v>0</v>
      </c>
      <c r="BB10" s="71">
        <v>0</v>
      </c>
      <c r="BC10" s="71">
        <v>0</v>
      </c>
      <c r="BD10" s="71">
        <v>0</v>
      </c>
    </row>
    <row r="11" spans="1:127" x14ac:dyDescent="0.25">
      <c r="A11" s="62" t="s">
        <v>41</v>
      </c>
      <c r="B11" s="106" t="s">
        <v>56</v>
      </c>
      <c r="C11" s="107" t="s">
        <v>72</v>
      </c>
      <c r="D11" s="108">
        <v>1214.5999999999999</v>
      </c>
      <c r="E11" s="109" t="s">
        <v>68</v>
      </c>
      <c r="F11" s="29">
        <f t="shared" si="0"/>
        <v>50</v>
      </c>
      <c r="G11" s="71">
        <f t="array" ref="G11:BD11">TRANSPOSE('Data Entry'!E82:E131)</f>
        <v>0.80500000000000005</v>
      </c>
      <c r="H11" s="71">
        <v>0</v>
      </c>
      <c r="I11" s="71">
        <v>0</v>
      </c>
      <c r="J11" s="71">
        <v>0</v>
      </c>
      <c r="K11" s="71">
        <v>0</v>
      </c>
      <c r="L11" s="71">
        <v>0</v>
      </c>
      <c r="M11" s="71">
        <v>0</v>
      </c>
      <c r="N11" s="71">
        <v>0</v>
      </c>
      <c r="O11" s="71">
        <v>0</v>
      </c>
      <c r="P11" s="71">
        <v>0</v>
      </c>
      <c r="Q11" s="71">
        <v>0</v>
      </c>
      <c r="R11" s="71">
        <v>0</v>
      </c>
      <c r="S11" s="71">
        <v>0</v>
      </c>
      <c r="T11" s="71">
        <v>0</v>
      </c>
      <c r="U11" s="71">
        <v>0</v>
      </c>
      <c r="V11" s="71">
        <v>0</v>
      </c>
      <c r="W11" s="71">
        <v>0</v>
      </c>
      <c r="X11" s="71">
        <v>0</v>
      </c>
      <c r="Y11" s="71">
        <v>0</v>
      </c>
      <c r="Z11" s="71">
        <v>0</v>
      </c>
      <c r="AA11" s="71">
        <v>0</v>
      </c>
      <c r="AB11" s="71">
        <v>0</v>
      </c>
      <c r="AC11" s="71">
        <v>0</v>
      </c>
      <c r="AD11" s="71">
        <v>0</v>
      </c>
      <c r="AE11" s="71">
        <v>0</v>
      </c>
      <c r="AF11" s="71">
        <v>0</v>
      </c>
      <c r="AG11" s="71">
        <v>0</v>
      </c>
      <c r="AH11" s="71">
        <v>0</v>
      </c>
      <c r="AI11" s="71">
        <v>0</v>
      </c>
      <c r="AJ11" s="71">
        <v>0</v>
      </c>
      <c r="AK11" s="71">
        <v>0</v>
      </c>
      <c r="AL11" s="71">
        <v>0</v>
      </c>
      <c r="AM11" s="71">
        <v>0</v>
      </c>
      <c r="AN11" s="71">
        <v>0</v>
      </c>
      <c r="AO11" s="71">
        <v>0</v>
      </c>
      <c r="AP11" s="71">
        <v>0</v>
      </c>
      <c r="AQ11" s="71">
        <v>0</v>
      </c>
      <c r="AR11" s="71">
        <v>0</v>
      </c>
      <c r="AS11" s="71">
        <v>0</v>
      </c>
      <c r="AT11" s="71">
        <v>0</v>
      </c>
      <c r="AU11" s="71">
        <v>0</v>
      </c>
      <c r="AV11" s="71">
        <v>0</v>
      </c>
      <c r="AW11" s="71">
        <v>0</v>
      </c>
      <c r="AX11" s="71">
        <v>0</v>
      </c>
      <c r="AY11" s="71">
        <v>0</v>
      </c>
      <c r="AZ11" s="71">
        <v>0</v>
      </c>
      <c r="BA11" s="71">
        <v>0</v>
      </c>
      <c r="BB11" s="71">
        <v>0</v>
      </c>
      <c r="BC11" s="71">
        <v>0</v>
      </c>
      <c r="BD11" s="71">
        <v>0</v>
      </c>
    </row>
    <row r="12" spans="1:127" x14ac:dyDescent="0.25">
      <c r="A12" s="62" t="s">
        <v>42</v>
      </c>
      <c r="B12" s="106" t="s">
        <v>56</v>
      </c>
      <c r="C12" s="107" t="s">
        <v>72</v>
      </c>
      <c r="D12" s="108">
        <v>1232.4000000000001</v>
      </c>
      <c r="E12" s="109" t="s">
        <v>68</v>
      </c>
      <c r="F12" s="29">
        <f t="shared" si="0"/>
        <v>50</v>
      </c>
      <c r="G12" s="71">
        <f t="array" ref="G12:BD12">TRANSPOSE('Data Entry'!F82:F131)</f>
        <v>0.8327</v>
      </c>
      <c r="H12" s="71">
        <v>0.86599999999999999</v>
      </c>
      <c r="I12" s="71">
        <v>0.91949999999999998</v>
      </c>
      <c r="J12" s="71">
        <v>0.9395</v>
      </c>
      <c r="K12" s="71">
        <v>0.9466</v>
      </c>
      <c r="L12" s="71">
        <v>0.95330000000000004</v>
      </c>
      <c r="M12" s="71">
        <v>0.9798</v>
      </c>
      <c r="N12" s="71">
        <v>1.006</v>
      </c>
      <c r="O12" s="71">
        <v>0</v>
      </c>
      <c r="P12" s="71">
        <v>0</v>
      </c>
      <c r="Q12" s="71">
        <v>0</v>
      </c>
      <c r="R12" s="71">
        <v>0</v>
      </c>
      <c r="S12" s="71">
        <v>0</v>
      </c>
      <c r="T12" s="71">
        <v>0</v>
      </c>
      <c r="U12" s="71">
        <v>0</v>
      </c>
      <c r="V12" s="71">
        <v>0</v>
      </c>
      <c r="W12" s="71">
        <v>0</v>
      </c>
      <c r="X12" s="71">
        <v>0</v>
      </c>
      <c r="Y12" s="71">
        <v>0</v>
      </c>
      <c r="Z12" s="71">
        <v>0</v>
      </c>
      <c r="AA12" s="71">
        <v>0</v>
      </c>
      <c r="AB12" s="71">
        <v>0</v>
      </c>
      <c r="AC12" s="71">
        <v>0</v>
      </c>
      <c r="AD12" s="71">
        <v>0</v>
      </c>
      <c r="AE12" s="71">
        <v>0</v>
      </c>
      <c r="AF12" s="71">
        <v>0</v>
      </c>
      <c r="AG12" s="71">
        <v>0</v>
      </c>
      <c r="AH12" s="71">
        <v>0</v>
      </c>
      <c r="AI12" s="71">
        <v>0</v>
      </c>
      <c r="AJ12" s="71">
        <v>0</v>
      </c>
      <c r="AK12" s="71">
        <v>0</v>
      </c>
      <c r="AL12" s="71">
        <v>0</v>
      </c>
      <c r="AM12" s="71">
        <v>0</v>
      </c>
      <c r="AN12" s="71">
        <v>0</v>
      </c>
      <c r="AO12" s="71">
        <v>0</v>
      </c>
      <c r="AP12" s="71">
        <v>0</v>
      </c>
      <c r="AQ12" s="71">
        <v>0</v>
      </c>
      <c r="AR12" s="71">
        <v>0</v>
      </c>
      <c r="AS12" s="71">
        <v>0</v>
      </c>
      <c r="AT12" s="71">
        <v>0</v>
      </c>
      <c r="AU12" s="71">
        <v>0</v>
      </c>
      <c r="AV12" s="71">
        <v>0</v>
      </c>
      <c r="AW12" s="71">
        <v>0</v>
      </c>
      <c r="AX12" s="71">
        <v>0</v>
      </c>
      <c r="AY12" s="71">
        <v>0</v>
      </c>
      <c r="AZ12" s="71">
        <v>0</v>
      </c>
      <c r="BA12" s="71">
        <v>0</v>
      </c>
      <c r="BB12" s="71">
        <v>0</v>
      </c>
      <c r="BC12" s="71">
        <v>0</v>
      </c>
      <c r="BD12" s="71">
        <v>0</v>
      </c>
    </row>
    <row r="13" spans="1:127" x14ac:dyDescent="0.25">
      <c r="A13" s="62" t="s">
        <v>43</v>
      </c>
      <c r="B13" s="106" t="s">
        <v>56</v>
      </c>
      <c r="C13" s="107" t="s">
        <v>72</v>
      </c>
      <c r="D13" s="108">
        <v>1239.8499999999999</v>
      </c>
      <c r="E13" s="109" t="s">
        <v>68</v>
      </c>
      <c r="F13" s="29">
        <f t="shared" si="0"/>
        <v>50</v>
      </c>
      <c r="G13" s="71">
        <f t="array" ref="G13:BD13">TRANSPOSE('Data Entry'!G82:G131)</f>
        <v>0.84219999999999995</v>
      </c>
      <c r="H13" s="71">
        <v>0.84740000000000004</v>
      </c>
      <c r="I13" s="71">
        <v>0.84989999999999999</v>
      </c>
      <c r="J13" s="71">
        <v>0.85780000000000001</v>
      </c>
      <c r="K13" s="71">
        <v>0.86739999999999995</v>
      </c>
      <c r="L13" s="71">
        <v>0.87280000000000002</v>
      </c>
      <c r="M13" s="71">
        <v>0.87819999999999998</v>
      </c>
      <c r="N13" s="71">
        <v>0.87870000000000004</v>
      </c>
      <c r="O13" s="71">
        <v>0.88229999999999997</v>
      </c>
      <c r="P13" s="71">
        <v>0.88670000000000004</v>
      </c>
      <c r="Q13" s="71">
        <v>0.8911</v>
      </c>
      <c r="R13" s="71">
        <v>0.89929999999999999</v>
      </c>
      <c r="S13" s="71">
        <v>0.90380000000000005</v>
      </c>
      <c r="T13" s="71">
        <v>0.90710000000000002</v>
      </c>
      <c r="U13" s="71">
        <v>0.9093</v>
      </c>
      <c r="V13" s="71">
        <v>0.92259999999999998</v>
      </c>
      <c r="W13" s="71">
        <v>0.93400000000000005</v>
      </c>
      <c r="X13" s="71">
        <v>0.93789999999999996</v>
      </c>
      <c r="Y13" s="71">
        <v>0.93869999999999998</v>
      </c>
      <c r="Z13" s="71">
        <v>0.94820000000000004</v>
      </c>
      <c r="AA13" s="71">
        <v>0.95199999999999996</v>
      </c>
      <c r="AB13" s="71">
        <v>0.95579999999999998</v>
      </c>
      <c r="AC13" s="71">
        <v>0.95840000000000003</v>
      </c>
      <c r="AD13" s="71">
        <v>0.96150000000000002</v>
      </c>
      <c r="AE13" s="71">
        <v>0.96209999999999996</v>
      </c>
      <c r="AF13" s="71">
        <v>0.96799999999999997</v>
      </c>
      <c r="AG13" s="71">
        <v>0.96819999999999995</v>
      </c>
      <c r="AH13" s="71">
        <v>0.96930000000000005</v>
      </c>
      <c r="AI13" s="71">
        <v>0.97389999999999999</v>
      </c>
      <c r="AJ13" s="71">
        <v>0.9758</v>
      </c>
      <c r="AK13" s="71">
        <v>0.98319999999999996</v>
      </c>
      <c r="AL13" s="71">
        <v>0.98440000000000005</v>
      </c>
      <c r="AM13" s="71">
        <v>0.98440000000000005</v>
      </c>
      <c r="AN13" s="71">
        <v>0.9849</v>
      </c>
      <c r="AO13" s="71">
        <v>0.98870000000000002</v>
      </c>
      <c r="AP13" s="71">
        <v>0.99299999999999999</v>
      </c>
      <c r="AQ13" s="71">
        <v>0.99409999999999998</v>
      </c>
      <c r="AR13" s="71">
        <v>0.99419999999999997</v>
      </c>
      <c r="AS13" s="71">
        <v>1.004</v>
      </c>
      <c r="AT13" s="71">
        <v>1.0129999999999999</v>
      </c>
      <c r="AU13" s="71">
        <v>1.024</v>
      </c>
      <c r="AV13" s="71">
        <v>1.028</v>
      </c>
      <c r="AW13" s="71">
        <v>1.032</v>
      </c>
      <c r="AX13" s="71">
        <v>1.046</v>
      </c>
      <c r="AY13" s="71">
        <v>0</v>
      </c>
      <c r="AZ13" s="71">
        <v>0</v>
      </c>
      <c r="BA13" s="71">
        <v>0</v>
      </c>
      <c r="BB13" s="71">
        <v>0</v>
      </c>
      <c r="BC13" s="71">
        <v>0</v>
      </c>
      <c r="BD13" s="71">
        <v>0</v>
      </c>
    </row>
    <row r="14" spans="1:127" x14ac:dyDescent="0.25">
      <c r="A14" s="62" t="s">
        <v>44</v>
      </c>
      <c r="B14" s="106" t="s">
        <v>56</v>
      </c>
      <c r="C14" s="107" t="s">
        <v>72</v>
      </c>
      <c r="D14" s="108">
        <v>1248.5999999999999</v>
      </c>
      <c r="E14" s="109" t="s">
        <v>68</v>
      </c>
      <c r="F14" s="29">
        <f t="shared" si="0"/>
        <v>50</v>
      </c>
      <c r="G14" s="71">
        <f t="array" ref="G14:BD14">TRANSPOSE('Data Entry'!H82:H131)</f>
        <v>0.76680000000000004</v>
      </c>
      <c r="H14" s="71">
        <v>0.8155</v>
      </c>
      <c r="I14" s="71">
        <v>0.83889999999999998</v>
      </c>
      <c r="J14" s="71">
        <v>0</v>
      </c>
      <c r="K14" s="71">
        <v>0</v>
      </c>
      <c r="L14" s="71">
        <v>0</v>
      </c>
      <c r="M14" s="71">
        <v>0</v>
      </c>
      <c r="N14" s="71">
        <v>0</v>
      </c>
      <c r="O14" s="71">
        <v>0</v>
      </c>
      <c r="P14" s="71">
        <v>0</v>
      </c>
      <c r="Q14" s="71">
        <v>0</v>
      </c>
      <c r="R14" s="71">
        <v>0</v>
      </c>
      <c r="S14" s="71">
        <v>0</v>
      </c>
      <c r="T14" s="71">
        <v>0</v>
      </c>
      <c r="U14" s="71">
        <v>0</v>
      </c>
      <c r="V14" s="71">
        <v>0</v>
      </c>
      <c r="W14" s="71">
        <v>0</v>
      </c>
      <c r="X14" s="71">
        <v>0</v>
      </c>
      <c r="Y14" s="71">
        <v>0</v>
      </c>
      <c r="Z14" s="71">
        <v>0</v>
      </c>
      <c r="AA14" s="71">
        <v>0</v>
      </c>
      <c r="AB14" s="71">
        <v>0</v>
      </c>
      <c r="AC14" s="71">
        <v>0</v>
      </c>
      <c r="AD14" s="71">
        <v>0</v>
      </c>
      <c r="AE14" s="71">
        <v>0</v>
      </c>
      <c r="AF14" s="71">
        <v>0</v>
      </c>
      <c r="AG14" s="71">
        <v>0</v>
      </c>
      <c r="AH14" s="71">
        <v>0</v>
      </c>
      <c r="AI14" s="71">
        <v>0</v>
      </c>
      <c r="AJ14" s="71">
        <v>0</v>
      </c>
      <c r="AK14" s="71">
        <v>0</v>
      </c>
      <c r="AL14" s="71">
        <v>0</v>
      </c>
      <c r="AM14" s="71">
        <v>0</v>
      </c>
      <c r="AN14" s="71">
        <v>0</v>
      </c>
      <c r="AO14" s="71">
        <v>0</v>
      </c>
      <c r="AP14" s="71">
        <v>0</v>
      </c>
      <c r="AQ14" s="71">
        <v>0</v>
      </c>
      <c r="AR14" s="71">
        <v>0</v>
      </c>
      <c r="AS14" s="71">
        <v>0</v>
      </c>
      <c r="AT14" s="71">
        <v>0</v>
      </c>
      <c r="AU14" s="71">
        <v>0</v>
      </c>
      <c r="AV14" s="71">
        <v>0</v>
      </c>
      <c r="AW14" s="71">
        <v>0</v>
      </c>
      <c r="AX14" s="71">
        <v>0</v>
      </c>
      <c r="AY14" s="71">
        <v>0</v>
      </c>
      <c r="AZ14" s="71">
        <v>0</v>
      </c>
      <c r="BA14" s="71">
        <v>0</v>
      </c>
      <c r="BB14" s="71">
        <v>0</v>
      </c>
      <c r="BC14" s="71">
        <v>0</v>
      </c>
      <c r="BD14" s="71">
        <v>0</v>
      </c>
    </row>
    <row r="15" spans="1:127" x14ac:dyDescent="0.25">
      <c r="A15" s="62" t="s">
        <v>45</v>
      </c>
      <c r="B15" s="106" t="s">
        <v>56</v>
      </c>
      <c r="C15" s="107" t="s">
        <v>72</v>
      </c>
      <c r="D15" s="108">
        <v>1270</v>
      </c>
      <c r="E15" s="109" t="s">
        <v>68</v>
      </c>
      <c r="F15" s="29">
        <f t="shared" si="0"/>
        <v>50</v>
      </c>
      <c r="G15" s="71">
        <f t="array" ref="G15:BD15">TRANSPOSE('Data Entry'!I82:I131)</f>
        <v>0.91620000000000001</v>
      </c>
      <c r="H15" s="71">
        <v>0.93799999999999994</v>
      </c>
      <c r="I15" s="71">
        <v>1.0920000000000001</v>
      </c>
      <c r="J15" s="71">
        <v>0</v>
      </c>
      <c r="K15" s="71">
        <v>0</v>
      </c>
      <c r="L15" s="71">
        <v>0</v>
      </c>
      <c r="M15" s="71">
        <v>0</v>
      </c>
      <c r="N15" s="71">
        <v>0</v>
      </c>
      <c r="O15" s="71">
        <v>0</v>
      </c>
      <c r="P15" s="71">
        <v>0</v>
      </c>
      <c r="Q15" s="71">
        <v>0</v>
      </c>
      <c r="R15" s="71">
        <v>0</v>
      </c>
      <c r="S15" s="71">
        <v>0</v>
      </c>
      <c r="T15" s="71">
        <v>0</v>
      </c>
      <c r="U15" s="71">
        <v>0</v>
      </c>
      <c r="V15" s="71">
        <v>0</v>
      </c>
      <c r="W15" s="71">
        <v>0</v>
      </c>
      <c r="X15" s="71">
        <v>0</v>
      </c>
      <c r="Y15" s="71">
        <v>0</v>
      </c>
      <c r="Z15" s="71">
        <v>0</v>
      </c>
      <c r="AA15" s="71">
        <v>0</v>
      </c>
      <c r="AB15" s="71">
        <v>0</v>
      </c>
      <c r="AC15" s="71">
        <v>0</v>
      </c>
      <c r="AD15" s="71">
        <v>0</v>
      </c>
      <c r="AE15" s="71">
        <v>0</v>
      </c>
      <c r="AF15" s="71">
        <v>0</v>
      </c>
      <c r="AG15" s="71">
        <v>0</v>
      </c>
      <c r="AH15" s="71">
        <v>0</v>
      </c>
      <c r="AI15" s="71">
        <v>0</v>
      </c>
      <c r="AJ15" s="71">
        <v>0</v>
      </c>
      <c r="AK15" s="71">
        <v>0</v>
      </c>
      <c r="AL15" s="71">
        <v>0</v>
      </c>
      <c r="AM15" s="71">
        <v>0</v>
      </c>
      <c r="AN15" s="71">
        <v>0</v>
      </c>
      <c r="AO15" s="71">
        <v>0</v>
      </c>
      <c r="AP15" s="71">
        <v>0</v>
      </c>
      <c r="AQ15" s="71">
        <v>0</v>
      </c>
      <c r="AR15" s="71">
        <v>0</v>
      </c>
      <c r="AS15" s="71">
        <v>0</v>
      </c>
      <c r="AT15" s="71">
        <v>0</v>
      </c>
      <c r="AU15" s="71">
        <v>0</v>
      </c>
      <c r="AV15" s="71">
        <v>0</v>
      </c>
      <c r="AW15" s="71">
        <v>0</v>
      </c>
      <c r="AX15" s="71">
        <v>0</v>
      </c>
      <c r="AY15" s="71">
        <v>0</v>
      </c>
      <c r="AZ15" s="71">
        <v>0</v>
      </c>
      <c r="BA15" s="71">
        <v>0</v>
      </c>
      <c r="BB15" s="71">
        <v>0</v>
      </c>
      <c r="BC15" s="71">
        <v>0</v>
      </c>
      <c r="BD15" s="71">
        <v>0</v>
      </c>
    </row>
    <row r="16" spans="1:127" x14ac:dyDescent="0.25">
      <c r="A16" s="62" t="s">
        <v>46</v>
      </c>
      <c r="B16" s="106" t="s">
        <v>56</v>
      </c>
      <c r="C16" s="107" t="s">
        <v>72</v>
      </c>
      <c r="D16" s="108">
        <v>1279.0999999999999</v>
      </c>
      <c r="E16" s="109" t="s">
        <v>68</v>
      </c>
      <c r="F16" s="29">
        <f t="shared" si="0"/>
        <v>50</v>
      </c>
      <c r="G16" s="71">
        <f t="array" ref="G16:BD16">TRANSPOSE('Data Entry'!J82:J131)</f>
        <v>1.0649999999999999</v>
      </c>
      <c r="H16" s="71">
        <v>1.0680000000000001</v>
      </c>
      <c r="I16" s="71">
        <v>1.165</v>
      </c>
      <c r="J16" s="71">
        <v>1.177</v>
      </c>
      <c r="K16" s="71">
        <v>1.1970000000000001</v>
      </c>
      <c r="L16" s="71">
        <v>1.2470000000000001</v>
      </c>
      <c r="M16" s="71">
        <v>0</v>
      </c>
      <c r="N16" s="71">
        <v>0</v>
      </c>
      <c r="O16" s="71">
        <v>0</v>
      </c>
      <c r="P16" s="71">
        <v>0</v>
      </c>
      <c r="Q16" s="71">
        <v>0</v>
      </c>
      <c r="R16" s="71">
        <v>0</v>
      </c>
      <c r="S16" s="71">
        <v>0</v>
      </c>
      <c r="T16" s="71">
        <v>0</v>
      </c>
      <c r="U16" s="71">
        <v>0</v>
      </c>
      <c r="V16" s="71">
        <v>0</v>
      </c>
      <c r="W16" s="71">
        <v>0</v>
      </c>
      <c r="X16" s="71">
        <v>0</v>
      </c>
      <c r="Y16" s="71">
        <v>0</v>
      </c>
      <c r="Z16" s="71">
        <v>0</v>
      </c>
      <c r="AA16" s="71">
        <v>0</v>
      </c>
      <c r="AB16" s="71">
        <v>0</v>
      </c>
      <c r="AC16" s="71">
        <v>0</v>
      </c>
      <c r="AD16" s="71">
        <v>0</v>
      </c>
      <c r="AE16" s="71">
        <v>0</v>
      </c>
      <c r="AF16" s="71">
        <v>0</v>
      </c>
      <c r="AG16" s="71">
        <v>0</v>
      </c>
      <c r="AH16" s="71">
        <v>0</v>
      </c>
      <c r="AI16" s="71">
        <v>0</v>
      </c>
      <c r="AJ16" s="71">
        <v>0</v>
      </c>
      <c r="AK16" s="71">
        <v>0</v>
      </c>
      <c r="AL16" s="71">
        <v>0</v>
      </c>
      <c r="AM16" s="71">
        <v>0</v>
      </c>
      <c r="AN16" s="71">
        <v>0</v>
      </c>
      <c r="AO16" s="71">
        <v>0</v>
      </c>
      <c r="AP16" s="71">
        <v>0</v>
      </c>
      <c r="AQ16" s="71">
        <v>0</v>
      </c>
      <c r="AR16" s="71">
        <v>0</v>
      </c>
      <c r="AS16" s="71">
        <v>0</v>
      </c>
      <c r="AT16" s="71">
        <v>0</v>
      </c>
      <c r="AU16" s="71">
        <v>0</v>
      </c>
      <c r="AV16" s="71">
        <v>0</v>
      </c>
      <c r="AW16" s="71">
        <v>0</v>
      </c>
      <c r="AX16" s="71">
        <v>0</v>
      </c>
      <c r="AY16" s="71">
        <v>0</v>
      </c>
      <c r="AZ16" s="71">
        <v>0</v>
      </c>
      <c r="BA16" s="71">
        <v>0</v>
      </c>
      <c r="BB16" s="71">
        <v>0</v>
      </c>
      <c r="BC16" s="71">
        <v>0</v>
      </c>
      <c r="BD16" s="71">
        <v>0</v>
      </c>
    </row>
    <row r="17" spans="1:56" x14ac:dyDescent="0.25">
      <c r="A17" s="62" t="s">
        <v>47</v>
      </c>
      <c r="B17" s="106" t="s">
        <v>56</v>
      </c>
      <c r="C17" s="107" t="s">
        <v>72</v>
      </c>
      <c r="D17" s="108">
        <v>1284.45</v>
      </c>
      <c r="E17" s="109" t="s">
        <v>68</v>
      </c>
      <c r="F17" s="29">
        <f t="shared" si="0"/>
        <v>50</v>
      </c>
      <c r="G17" s="71">
        <f t="array" ref="G17:BD17">TRANSPOSE('Data Entry'!K82:K131)</f>
        <v>0.86819999999999997</v>
      </c>
      <c r="H17" s="71">
        <v>0.9032</v>
      </c>
      <c r="I17" s="71">
        <v>0.92300000000000004</v>
      </c>
      <c r="J17" s="71">
        <v>0.92600000000000005</v>
      </c>
      <c r="K17" s="71">
        <v>0.97050000000000003</v>
      </c>
      <c r="L17" s="71">
        <v>0.9899</v>
      </c>
      <c r="M17" s="71">
        <v>0.99819999999999998</v>
      </c>
      <c r="N17" s="71">
        <v>1.006</v>
      </c>
      <c r="O17" s="71">
        <v>1.012</v>
      </c>
      <c r="P17" s="71">
        <v>1.014</v>
      </c>
      <c r="Q17" s="71">
        <v>1.036</v>
      </c>
      <c r="R17" s="71">
        <v>1.0389999999999999</v>
      </c>
      <c r="S17" s="71">
        <v>1.0860000000000001</v>
      </c>
      <c r="T17" s="71">
        <v>1.1020000000000001</v>
      </c>
      <c r="U17" s="71">
        <v>1.147</v>
      </c>
      <c r="V17" s="71">
        <v>0</v>
      </c>
      <c r="W17" s="71">
        <v>0</v>
      </c>
      <c r="X17" s="71">
        <v>0</v>
      </c>
      <c r="Y17" s="71">
        <v>0</v>
      </c>
      <c r="Z17" s="71">
        <v>0</v>
      </c>
      <c r="AA17" s="71">
        <v>0</v>
      </c>
      <c r="AB17" s="71">
        <v>0</v>
      </c>
      <c r="AC17" s="71">
        <v>0</v>
      </c>
      <c r="AD17" s="71">
        <v>0</v>
      </c>
      <c r="AE17" s="71">
        <v>0</v>
      </c>
      <c r="AF17" s="71">
        <v>0</v>
      </c>
      <c r="AG17" s="71">
        <v>0</v>
      </c>
      <c r="AH17" s="71">
        <v>0</v>
      </c>
      <c r="AI17" s="71">
        <v>0</v>
      </c>
      <c r="AJ17" s="71">
        <v>0</v>
      </c>
      <c r="AK17" s="71">
        <v>0</v>
      </c>
      <c r="AL17" s="71">
        <v>0</v>
      </c>
      <c r="AM17" s="71">
        <v>0</v>
      </c>
      <c r="AN17" s="71">
        <v>0</v>
      </c>
      <c r="AO17" s="71">
        <v>0</v>
      </c>
      <c r="AP17" s="71">
        <v>0</v>
      </c>
      <c r="AQ17" s="71">
        <v>0</v>
      </c>
      <c r="AR17" s="71">
        <v>0</v>
      </c>
      <c r="AS17" s="71">
        <v>0</v>
      </c>
      <c r="AT17" s="71">
        <v>0</v>
      </c>
      <c r="AU17" s="71">
        <v>0</v>
      </c>
      <c r="AV17" s="71">
        <v>0</v>
      </c>
      <c r="AW17" s="71">
        <v>0</v>
      </c>
      <c r="AX17" s="71">
        <v>0</v>
      </c>
      <c r="AY17" s="71">
        <v>0</v>
      </c>
      <c r="AZ17" s="71">
        <v>0</v>
      </c>
      <c r="BA17" s="71">
        <v>0</v>
      </c>
      <c r="BB17" s="71">
        <v>0</v>
      </c>
      <c r="BC17" s="71">
        <v>0</v>
      </c>
      <c r="BD17" s="71">
        <v>0</v>
      </c>
    </row>
  </sheetData>
  <phoneticPr fontId="10"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X32"/>
  <sheetViews>
    <sheetView topLeftCell="H1" workbookViewId="0">
      <selection activeCell="AL16" sqref="AL16"/>
    </sheetView>
  </sheetViews>
  <sheetFormatPr defaultRowHeight="15" x14ac:dyDescent="0.25"/>
  <cols>
    <col min="1" max="1" width="13.7109375" customWidth="1"/>
    <col min="2" max="2" width="12.5703125" bestFit="1" customWidth="1"/>
    <col min="3" max="3" width="10" customWidth="1"/>
    <col min="5" max="5" width="9.85546875" bestFit="1" customWidth="1"/>
    <col min="6" max="6" width="14" customWidth="1"/>
    <col min="7" max="7" width="12.5703125" bestFit="1" customWidth="1"/>
    <col min="11" max="11" width="14.7109375" customWidth="1"/>
    <col min="12" max="12" width="12.5703125" bestFit="1" customWidth="1"/>
    <col min="16" max="16" width="15.140625" customWidth="1"/>
    <col min="17" max="17" width="12.5703125" bestFit="1" customWidth="1"/>
    <col min="21" max="21" width="14.7109375" customWidth="1"/>
    <col min="22" max="22" width="12.5703125" bestFit="1" customWidth="1"/>
    <col min="26" max="26" width="15.5703125" customWidth="1"/>
    <col min="27" max="27" width="12.5703125" bestFit="1" customWidth="1"/>
    <col min="31" max="31" width="14.140625" customWidth="1"/>
    <col min="32" max="32" width="12.5703125" bestFit="1" customWidth="1"/>
    <col min="36" max="36" width="14.85546875" customWidth="1"/>
    <col min="37" max="37" width="12.5703125" bestFit="1" customWidth="1"/>
    <col min="41" max="41" width="14" customWidth="1"/>
    <col min="42" max="42" width="12.5703125" bestFit="1" customWidth="1"/>
    <col min="46" max="46" width="14" customWidth="1"/>
    <col min="47" max="47" width="12.5703125" bestFit="1" customWidth="1"/>
  </cols>
  <sheetData>
    <row r="1" spans="1:50" x14ac:dyDescent="0.25">
      <c r="A1" t="s">
        <v>27</v>
      </c>
      <c r="F1" t="s">
        <v>28</v>
      </c>
      <c r="K1" t="s">
        <v>29</v>
      </c>
      <c r="P1" t="s">
        <v>30</v>
      </c>
      <c r="U1" t="s">
        <v>31</v>
      </c>
      <c r="Z1" t="s">
        <v>32</v>
      </c>
      <c r="AE1" t="s">
        <v>33</v>
      </c>
      <c r="AJ1" t="s">
        <v>34</v>
      </c>
      <c r="AO1" t="s">
        <v>35</v>
      </c>
      <c r="AT1" t="s">
        <v>36</v>
      </c>
    </row>
    <row r="2" spans="1:50" x14ac:dyDescent="0.25">
      <c r="A2" s="38" t="s">
        <v>17</v>
      </c>
      <c r="B2" s="115">
        <v>1175</v>
      </c>
      <c r="C2" s="38"/>
      <c r="D2" s="38"/>
      <c r="E2" s="38"/>
      <c r="F2" s="38" t="s">
        <v>17</v>
      </c>
      <c r="G2" s="38">
        <f>'Data Entry'!H2</f>
        <v>1186.7</v>
      </c>
      <c r="I2" s="38"/>
      <c r="J2" s="38"/>
      <c r="K2" s="38" t="s">
        <v>17</v>
      </c>
      <c r="L2" s="38">
        <f>'Data Entry'!N2</f>
        <v>1196.8</v>
      </c>
      <c r="M2" s="38"/>
      <c r="N2" s="38"/>
      <c r="O2" s="38"/>
      <c r="P2" s="38" t="s">
        <v>17</v>
      </c>
      <c r="Q2" s="38">
        <f>'Data Entry'!T2</f>
        <v>1214.5999999999999</v>
      </c>
      <c r="R2" s="38"/>
      <c r="S2" s="38"/>
      <c r="T2" s="38"/>
      <c r="U2" s="38" t="s">
        <v>17</v>
      </c>
      <c r="V2" s="38">
        <f>'Data Entry'!Z2</f>
        <v>1232.4000000000001</v>
      </c>
      <c r="W2" s="38"/>
      <c r="X2" s="38"/>
      <c r="Y2" s="38"/>
      <c r="Z2" s="38" t="s">
        <v>17</v>
      </c>
      <c r="AA2" s="38">
        <f>'Data Entry'!AF2</f>
        <v>1239.8499999999999</v>
      </c>
      <c r="AB2" s="38"/>
      <c r="AC2" s="38"/>
      <c r="AD2" s="38"/>
      <c r="AE2" s="38" t="s">
        <v>17</v>
      </c>
      <c r="AF2" s="38">
        <f>'Data Entry'!AL2</f>
        <v>1248.5999999999999</v>
      </c>
      <c r="AG2" s="38"/>
      <c r="AH2" s="38"/>
      <c r="AI2" s="38"/>
      <c r="AJ2" s="38" t="s">
        <v>17</v>
      </c>
      <c r="AK2" s="38">
        <f>'Data Entry'!AR2</f>
        <v>1270</v>
      </c>
      <c r="AL2" s="38"/>
      <c r="AM2" s="38"/>
      <c r="AN2" s="38"/>
      <c r="AO2" s="38" t="s">
        <v>17</v>
      </c>
      <c r="AP2" s="38">
        <f>'Data Entry'!AX2</f>
        <v>1279.0999999999999</v>
      </c>
      <c r="AQ2" s="38"/>
      <c r="AR2" s="38"/>
      <c r="AS2" s="38"/>
      <c r="AT2" s="38" t="s">
        <v>17</v>
      </c>
      <c r="AU2" s="38">
        <f>'Data Entry'!BD2</f>
        <v>1284.45</v>
      </c>
      <c r="AV2" s="38"/>
      <c r="AW2" s="38"/>
      <c r="AX2" s="38"/>
    </row>
    <row r="3" spans="1:50" x14ac:dyDescent="0.25">
      <c r="A3" s="122" t="s">
        <v>24</v>
      </c>
      <c r="B3" s="120" t="str">
        <f>'Data Entry'!C6</f>
        <v>Kgn</v>
      </c>
      <c r="C3" s="120" t="str">
        <f>'Data Entry'!D6</f>
        <v>Pbit</v>
      </c>
      <c r="D3" s="120">
        <f>'Data Entry'!E6</f>
        <v>0</v>
      </c>
      <c r="E3" s="120">
        <f>'Data Entry'!F6</f>
        <v>0</v>
      </c>
      <c r="F3" s="122" t="s">
        <v>24</v>
      </c>
      <c r="G3" s="120" t="str">
        <f>'Data Entry'!I6</f>
        <v>Kgn</v>
      </c>
      <c r="H3" s="120" t="str">
        <f>'Data Entry'!J6</f>
        <v>Pbit</v>
      </c>
      <c r="I3" s="120">
        <f>'Data Entry'!K6</f>
        <v>0</v>
      </c>
      <c r="J3" s="120">
        <f>'Data Entry'!L6</f>
        <v>0</v>
      </c>
      <c r="K3" s="122" t="s">
        <v>24</v>
      </c>
      <c r="L3" s="120" t="str">
        <f>'Data Entry'!O6</f>
        <v>Kgn</v>
      </c>
      <c r="M3" s="120" t="str">
        <f>'Data Entry'!P6</f>
        <v>Grnl Kgn</v>
      </c>
      <c r="N3" s="120">
        <f>'Data Entry'!Q6</f>
        <v>0</v>
      </c>
      <c r="O3" s="120">
        <f>'Data Entry'!R6</f>
        <v>0</v>
      </c>
      <c r="P3" s="122" t="s">
        <v>24</v>
      </c>
      <c r="Q3" s="120" t="str">
        <f>'Data Entry'!U6</f>
        <v>Kgn</v>
      </c>
      <c r="R3" s="120" t="str">
        <f>'Data Entry'!V6</f>
        <v>Pbit</v>
      </c>
      <c r="S3" s="120">
        <f>'Data Entry'!W6</f>
        <v>0</v>
      </c>
      <c r="T3" s="120">
        <f>'Data Entry'!X6</f>
        <v>0</v>
      </c>
      <c r="U3" s="122" t="s">
        <v>24</v>
      </c>
      <c r="V3" s="120" t="str">
        <f>'Data Entry'!AA6</f>
        <v>Kgn</v>
      </c>
      <c r="W3" s="120" t="str">
        <f>'Data Entry'!AB6</f>
        <v>Grnl Kgn</v>
      </c>
      <c r="X3" s="120">
        <f>'Data Entry'!AC6</f>
        <v>0</v>
      </c>
      <c r="Y3" s="120">
        <f>'Data Entry'!AD6</f>
        <v>0</v>
      </c>
      <c r="Z3" s="122" t="s">
        <v>24</v>
      </c>
      <c r="AA3" s="120" t="str">
        <f>'Data Entry'!AG6</f>
        <v>Pbit</v>
      </c>
      <c r="AB3" s="120" t="str">
        <f>'Data Entry'!AH6</f>
        <v>Kgn</v>
      </c>
      <c r="AC3" s="120" t="str">
        <f>'Data Entry'!AI6</f>
        <v>Grnl Kgn</v>
      </c>
      <c r="AD3" s="120">
        <f>'Data Entry'!AJ6</f>
        <v>0</v>
      </c>
      <c r="AE3" s="122" t="s">
        <v>24</v>
      </c>
      <c r="AF3" s="120" t="str">
        <f>'Data Entry'!AM6</f>
        <v>Kgn</v>
      </c>
      <c r="AG3" s="120">
        <f>'Data Entry'!AN6</f>
        <v>0</v>
      </c>
      <c r="AH3" s="120">
        <f>'Data Entry'!AO6</f>
        <v>0</v>
      </c>
      <c r="AI3" s="120">
        <f>'Data Entry'!AP6</f>
        <v>0</v>
      </c>
      <c r="AJ3" s="122" t="s">
        <v>24</v>
      </c>
      <c r="AK3" s="120" t="str">
        <f>'Data Entry'!AS6</f>
        <v>Kgn</v>
      </c>
      <c r="AL3" s="120" t="str">
        <f>'Data Entry'!AT6</f>
        <v>Gr</v>
      </c>
      <c r="AM3" s="120" t="str">
        <f>'Data Entry'!AU6</f>
        <v>Pbit</v>
      </c>
      <c r="AN3" s="120">
        <f>'Data Entry'!AV6</f>
        <v>0</v>
      </c>
      <c r="AO3" s="122" t="s">
        <v>24</v>
      </c>
      <c r="AP3" s="120" t="str">
        <f>'Data Entry'!AY6</f>
        <v>Kgn</v>
      </c>
      <c r="AQ3" s="120">
        <f>'Data Entry'!AZ6</f>
        <v>0</v>
      </c>
      <c r="AR3" s="120">
        <f>'Data Entry'!BA6</f>
        <v>0</v>
      </c>
      <c r="AS3" s="120">
        <f>'Data Entry'!BB6</f>
        <v>0</v>
      </c>
      <c r="AT3" s="122" t="s">
        <v>24</v>
      </c>
      <c r="AU3" s="120" t="str">
        <f>'Data Entry'!BE6</f>
        <v>Kgn</v>
      </c>
      <c r="AV3" s="120">
        <f>'Data Entry'!BF6</f>
        <v>0</v>
      </c>
      <c r="AW3" s="120">
        <f>'Data Entry'!BG6</f>
        <v>0</v>
      </c>
      <c r="AX3" s="120">
        <f>'Data Entry'!BH6</f>
        <v>0</v>
      </c>
    </row>
    <row r="4" spans="1:50" x14ac:dyDescent="0.25">
      <c r="A4" s="122"/>
      <c r="B4" s="121"/>
      <c r="C4" s="121"/>
      <c r="D4" s="121"/>
      <c r="E4" s="121"/>
      <c r="F4" s="122"/>
      <c r="G4" s="121"/>
      <c r="H4" s="121"/>
      <c r="I4" s="121"/>
      <c r="J4" s="121"/>
      <c r="K4" s="122"/>
      <c r="L4" s="121"/>
      <c r="M4" s="121"/>
      <c r="N4" s="121"/>
      <c r="O4" s="121"/>
      <c r="P4" s="122"/>
      <c r="Q4" s="121"/>
      <c r="R4" s="121"/>
      <c r="S4" s="121"/>
      <c r="T4" s="121"/>
      <c r="U4" s="122"/>
      <c r="V4" s="121"/>
      <c r="W4" s="121"/>
      <c r="X4" s="121"/>
      <c r="Y4" s="121"/>
      <c r="Z4" s="122"/>
      <c r="AA4" s="121"/>
      <c r="AB4" s="121"/>
      <c r="AC4" s="121"/>
      <c r="AD4" s="121"/>
      <c r="AE4" s="122"/>
      <c r="AF4" s="121"/>
      <c r="AG4" s="121"/>
      <c r="AH4" s="121"/>
      <c r="AI4" s="121"/>
      <c r="AJ4" s="122"/>
      <c r="AK4" s="121"/>
      <c r="AL4" s="121"/>
      <c r="AM4" s="121"/>
      <c r="AN4" s="121"/>
      <c r="AO4" s="122"/>
      <c r="AP4" s="121"/>
      <c r="AQ4" s="121"/>
      <c r="AR4" s="121"/>
      <c r="AS4" s="121"/>
      <c r="AT4" s="122"/>
      <c r="AU4" s="121"/>
      <c r="AV4" s="121"/>
      <c r="AW4" s="121"/>
      <c r="AX4" s="121"/>
    </row>
    <row r="5" spans="1:50" x14ac:dyDescent="0.25">
      <c r="A5" s="23" t="s">
        <v>25</v>
      </c>
      <c r="B5" s="39"/>
      <c r="C5" s="39"/>
      <c r="D5" s="39"/>
      <c r="E5" s="39"/>
      <c r="F5" s="23" t="s">
        <v>25</v>
      </c>
      <c r="G5" s="39"/>
      <c r="H5" s="39"/>
      <c r="I5" s="39"/>
      <c r="J5" s="39"/>
      <c r="K5" s="23" t="s">
        <v>25</v>
      </c>
      <c r="L5" s="39"/>
      <c r="M5" s="39"/>
      <c r="N5" s="39"/>
      <c r="O5" s="39"/>
      <c r="P5" s="23" t="s">
        <v>25</v>
      </c>
      <c r="Q5" s="39"/>
      <c r="R5" s="39"/>
      <c r="S5" s="39"/>
      <c r="T5" s="39"/>
      <c r="U5" s="23" t="s">
        <v>25</v>
      </c>
      <c r="V5" s="39"/>
      <c r="W5" s="39"/>
      <c r="X5" s="39"/>
      <c r="Y5" s="39"/>
      <c r="Z5" s="23" t="s">
        <v>25</v>
      </c>
      <c r="AA5" s="39"/>
      <c r="AB5" s="39"/>
      <c r="AC5" s="39"/>
      <c r="AD5" s="39"/>
      <c r="AE5" s="23" t="s">
        <v>25</v>
      </c>
      <c r="AF5" s="39"/>
      <c r="AG5" s="39"/>
      <c r="AH5" s="39"/>
      <c r="AI5" s="39"/>
      <c r="AJ5" s="23" t="s">
        <v>25</v>
      </c>
      <c r="AK5" s="39"/>
      <c r="AL5" s="39"/>
      <c r="AM5" s="39"/>
      <c r="AN5" s="39"/>
      <c r="AO5" s="23" t="s">
        <v>25</v>
      </c>
      <c r="AP5" s="39"/>
      <c r="AQ5" s="39"/>
      <c r="AR5" s="39"/>
      <c r="AS5" s="39"/>
      <c r="AT5" s="23" t="s">
        <v>25</v>
      </c>
      <c r="AU5" s="39"/>
      <c r="AV5" s="39"/>
      <c r="AW5" s="39"/>
      <c r="AX5" s="39"/>
    </row>
    <row r="6" spans="1:50" x14ac:dyDescent="0.25">
      <c r="A6" s="23">
        <v>0.7</v>
      </c>
      <c r="B6" s="87">
        <f t="array" ref="B6:B12">FREQUENCY('Data Entry'!C7:C46,A6:A12)</f>
        <v>0</v>
      </c>
      <c r="C6" s="39">
        <f t="array" ref="C6:C12">FREQUENCY('Data Entry'!D7:D28,A6:A12)</f>
        <v>0</v>
      </c>
      <c r="D6" s="39"/>
      <c r="E6" s="39"/>
      <c r="F6" s="23">
        <v>0.7</v>
      </c>
      <c r="G6" s="39">
        <f t="array" ref="G6:G10">FREQUENCY('Data Entry'!I7:I43,F6:F10)</f>
        <v>0</v>
      </c>
      <c r="H6" s="39">
        <f t="array" ref="H6:H10">FREQUENCY('Data Entry'!J7:J32,F6:F10)</f>
        <v>0</v>
      </c>
      <c r="I6" s="39"/>
      <c r="J6" s="39"/>
      <c r="K6" s="23">
        <v>0.5</v>
      </c>
      <c r="L6" s="39">
        <f t="array" ref="L6:L12">FREQUENCY('Data Entry'!O7:O29,K6:K12)</f>
        <v>0</v>
      </c>
      <c r="M6" s="39">
        <f t="array" ref="M6:M12">FREQUENCY('Data Entry'!P7:P27,K6:K12)</f>
        <v>0</v>
      </c>
      <c r="N6" s="39"/>
      <c r="O6" s="39"/>
      <c r="P6" s="23">
        <v>0.2</v>
      </c>
      <c r="Q6" s="39">
        <f t="array" ref="Q6:Q11">FREQUENCY('Data Entry'!U7:U19,P6:P11)</f>
        <v>0</v>
      </c>
      <c r="R6" s="39">
        <f t="array" ref="R6:R11">FREQUENCY('Data Entry'!V7:V23,P6:P11)</f>
        <v>0</v>
      </c>
      <c r="S6" s="39"/>
      <c r="T6" s="39"/>
      <c r="U6" s="23">
        <v>0.2</v>
      </c>
      <c r="V6" s="39">
        <f t="array" ref="V6:V12">FREQUENCY('Data Entry'!AA7:AA40,U6:U12)</f>
        <v>0</v>
      </c>
      <c r="W6" s="39">
        <f t="array" ref="W6:W12">FREQUENCY('Data Entry'!AB7:AB34,U6:U12)</f>
        <v>0</v>
      </c>
      <c r="X6" s="39"/>
      <c r="Y6" s="39"/>
      <c r="Z6" s="23">
        <v>0.4</v>
      </c>
      <c r="AA6" s="39">
        <f t="array" ref="AA6:AA11">FREQUENCY('Data Entry'!AG7:AG56,Z6:Z11)</f>
        <v>0</v>
      </c>
      <c r="AB6" s="39">
        <f t="array" ref="AB6:AB11">FREQUENCY('Data Entry'!AH7:AH30,Z6:Z11)</f>
        <v>0</v>
      </c>
      <c r="AC6" s="39">
        <f t="array" ref="AC6:AC11">FREQUENCY('Data Entry'!AI7:AI43,Z6:Z11)</f>
        <v>0</v>
      </c>
      <c r="AD6" s="39"/>
      <c r="AE6" s="23">
        <v>0.6</v>
      </c>
      <c r="AF6" s="39">
        <f t="array" ref="AF6:AF10">FREQUENCY('Data Entry'!AM7:AM32,AE6:AE10)</f>
        <v>0</v>
      </c>
      <c r="AG6" s="39"/>
      <c r="AH6" s="39"/>
      <c r="AI6" s="39"/>
      <c r="AJ6" s="23">
        <v>0.2</v>
      </c>
      <c r="AK6" s="39">
        <f t="array" ref="AK6:AK11">FREQUENCY('Data Entry'!AS7:AS36,AJ6:AJ11)</f>
        <v>0</v>
      </c>
      <c r="AL6" s="39">
        <f t="array" ref="AL6:AL11">FREQUENCY('Data Entry'!AT7:AT42,AJ6:AJ11)</f>
        <v>0</v>
      </c>
      <c r="AM6" s="39">
        <f t="array" ref="AM6:AM11">FREQUENCY('Data Entry'!AU7:AU31,AJ6:AJ11)</f>
        <v>0</v>
      </c>
      <c r="AN6" s="39"/>
      <c r="AO6" s="23">
        <v>0.9</v>
      </c>
      <c r="AP6" s="39">
        <f t="array" ref="AP6:AP11">FREQUENCY('Data Entry'!AY7:AY39,AO6:AO11)</f>
        <v>0</v>
      </c>
      <c r="AQ6" s="39"/>
      <c r="AR6" s="39"/>
      <c r="AS6" s="39"/>
      <c r="AT6" s="23">
        <v>0.7</v>
      </c>
      <c r="AU6" s="39">
        <f t="array" ref="AU6:AU12">FREQUENCY('Data Entry'!BE7:BE40,AT6:AT12)</f>
        <v>0</v>
      </c>
      <c r="AV6" s="39"/>
      <c r="AW6" s="39"/>
      <c r="AX6" s="39"/>
    </row>
    <row r="7" spans="1:50" x14ac:dyDescent="0.25">
      <c r="A7" s="23">
        <v>0.8</v>
      </c>
      <c r="B7" s="87">
        <v>0</v>
      </c>
      <c r="C7" s="39">
        <v>0</v>
      </c>
      <c r="D7" s="39"/>
      <c r="E7" s="39"/>
      <c r="F7" s="23">
        <v>0.8</v>
      </c>
      <c r="G7" s="39">
        <v>0</v>
      </c>
      <c r="H7" s="39">
        <v>0</v>
      </c>
      <c r="I7" s="39"/>
      <c r="J7" s="39"/>
      <c r="K7" s="23">
        <v>0.6</v>
      </c>
      <c r="L7" s="39">
        <v>0</v>
      </c>
      <c r="M7" s="39">
        <v>0</v>
      </c>
      <c r="N7" s="39"/>
      <c r="O7" s="39"/>
      <c r="P7" s="23">
        <v>0.4</v>
      </c>
      <c r="Q7" s="39">
        <v>0</v>
      </c>
      <c r="R7" s="39">
        <v>0</v>
      </c>
      <c r="S7" s="39"/>
      <c r="T7" s="39"/>
      <c r="U7" s="23">
        <v>0.4</v>
      </c>
      <c r="V7" s="39">
        <v>0</v>
      </c>
      <c r="W7" s="39">
        <v>0</v>
      </c>
      <c r="X7" s="39"/>
      <c r="Y7" s="39"/>
      <c r="Z7" s="23">
        <v>0.6</v>
      </c>
      <c r="AA7" s="39">
        <v>0</v>
      </c>
      <c r="AB7" s="39">
        <v>0</v>
      </c>
      <c r="AC7" s="39">
        <v>2</v>
      </c>
      <c r="AD7" s="39"/>
      <c r="AE7" s="23">
        <v>0.7</v>
      </c>
      <c r="AF7" s="39">
        <v>0</v>
      </c>
      <c r="AG7" s="39"/>
      <c r="AH7" s="39"/>
      <c r="AI7" s="39"/>
      <c r="AJ7" s="23">
        <v>0.4</v>
      </c>
      <c r="AK7" s="39">
        <v>0</v>
      </c>
      <c r="AL7" s="39">
        <v>0</v>
      </c>
      <c r="AM7" s="39">
        <v>0</v>
      </c>
      <c r="AN7" s="39"/>
      <c r="AO7" s="23">
        <v>1</v>
      </c>
      <c r="AP7" s="39">
        <v>0</v>
      </c>
      <c r="AQ7" s="39"/>
      <c r="AR7" s="39"/>
      <c r="AS7" s="39"/>
      <c r="AT7" s="23">
        <v>0.8</v>
      </c>
      <c r="AU7" s="39">
        <v>0</v>
      </c>
      <c r="AV7" s="39"/>
      <c r="AW7" s="39"/>
      <c r="AX7" s="39"/>
    </row>
    <row r="8" spans="1:50" x14ac:dyDescent="0.25">
      <c r="A8" s="23">
        <v>0.9</v>
      </c>
      <c r="B8" s="87">
        <v>1</v>
      </c>
      <c r="C8" s="39">
        <v>0</v>
      </c>
      <c r="D8" s="39"/>
      <c r="E8" s="39"/>
      <c r="F8" s="23">
        <v>0.9</v>
      </c>
      <c r="G8" s="39">
        <v>5</v>
      </c>
      <c r="H8" s="39">
        <v>1</v>
      </c>
      <c r="I8" s="39"/>
      <c r="J8" s="39"/>
      <c r="K8" s="23">
        <v>0.7</v>
      </c>
      <c r="L8" s="39">
        <v>0</v>
      </c>
      <c r="M8" s="39">
        <v>2</v>
      </c>
      <c r="N8" s="39"/>
      <c r="O8" s="39"/>
      <c r="P8" s="23">
        <v>0.6</v>
      </c>
      <c r="Q8" s="39">
        <v>0</v>
      </c>
      <c r="R8" s="39">
        <v>1</v>
      </c>
      <c r="S8" s="39"/>
      <c r="T8" s="39"/>
      <c r="U8" s="23">
        <v>0.6</v>
      </c>
      <c r="V8" s="39">
        <v>0</v>
      </c>
      <c r="W8" s="39">
        <v>8</v>
      </c>
      <c r="X8" s="39"/>
      <c r="Y8" s="39"/>
      <c r="Z8" s="23">
        <v>0.8</v>
      </c>
      <c r="AA8" s="39">
        <v>0</v>
      </c>
      <c r="AB8" s="39">
        <v>0</v>
      </c>
      <c r="AC8" s="39">
        <v>5</v>
      </c>
      <c r="AD8" s="39"/>
      <c r="AE8" s="23">
        <v>0.8</v>
      </c>
      <c r="AF8" s="39">
        <v>1</v>
      </c>
      <c r="AG8" s="39"/>
      <c r="AH8" s="39"/>
      <c r="AI8" s="39"/>
      <c r="AJ8" s="23">
        <v>0.6</v>
      </c>
      <c r="AK8" s="39">
        <v>0</v>
      </c>
      <c r="AL8" s="39">
        <v>1</v>
      </c>
      <c r="AM8" s="39">
        <v>0</v>
      </c>
      <c r="AN8" s="39"/>
      <c r="AO8" s="23">
        <v>1.1000000000000001</v>
      </c>
      <c r="AP8" s="39">
        <v>2</v>
      </c>
      <c r="AQ8" s="39"/>
      <c r="AR8" s="39"/>
      <c r="AS8" s="39"/>
      <c r="AT8" s="23">
        <v>0.9</v>
      </c>
      <c r="AU8" s="39">
        <v>1</v>
      </c>
      <c r="AV8" s="39"/>
      <c r="AW8" s="39"/>
      <c r="AX8" s="39"/>
    </row>
    <row r="9" spans="1:50" x14ac:dyDescent="0.25">
      <c r="A9" s="23">
        <v>1</v>
      </c>
      <c r="B9" s="87">
        <v>7</v>
      </c>
      <c r="C9" s="39">
        <v>2</v>
      </c>
      <c r="D9" s="39"/>
      <c r="E9" s="39"/>
      <c r="F9" s="23">
        <v>1</v>
      </c>
      <c r="G9" s="39">
        <v>2</v>
      </c>
      <c r="H9" s="39">
        <v>1</v>
      </c>
      <c r="I9" s="39"/>
      <c r="J9" s="39"/>
      <c r="K9" s="23">
        <v>0.8</v>
      </c>
      <c r="L9" s="39">
        <v>0</v>
      </c>
      <c r="M9" s="39">
        <v>0</v>
      </c>
      <c r="N9" s="39"/>
      <c r="O9" s="39"/>
      <c r="P9" s="23">
        <v>0.8</v>
      </c>
      <c r="Q9" s="39">
        <v>0</v>
      </c>
      <c r="R9" s="39">
        <v>0</v>
      </c>
      <c r="S9" s="39"/>
      <c r="T9" s="39"/>
      <c r="U9" s="23">
        <v>0.8</v>
      </c>
      <c r="V9" s="39">
        <v>0</v>
      </c>
      <c r="W9" s="39">
        <v>1</v>
      </c>
      <c r="X9" s="39"/>
      <c r="Y9" s="39"/>
      <c r="Z9" s="23">
        <v>1</v>
      </c>
      <c r="AA9" s="39">
        <v>38</v>
      </c>
      <c r="AB9" s="39">
        <v>5</v>
      </c>
      <c r="AC9" s="39">
        <v>0</v>
      </c>
      <c r="AD9" s="39"/>
      <c r="AE9" s="23">
        <v>0.9</v>
      </c>
      <c r="AF9" s="39">
        <v>2</v>
      </c>
      <c r="AG9" s="39"/>
      <c r="AH9" s="39"/>
      <c r="AI9" s="39"/>
      <c r="AJ9" s="23">
        <v>0.8</v>
      </c>
      <c r="AK9" s="39">
        <v>0</v>
      </c>
      <c r="AL9" s="39">
        <v>8</v>
      </c>
      <c r="AM9" s="39">
        <v>0</v>
      </c>
      <c r="AN9" s="39"/>
      <c r="AO9" s="23">
        <v>1.2</v>
      </c>
      <c r="AP9" s="39">
        <v>3</v>
      </c>
      <c r="AQ9" s="39"/>
      <c r="AR9" s="39"/>
      <c r="AS9" s="39"/>
      <c r="AT9" s="23">
        <v>1</v>
      </c>
      <c r="AU9" s="39">
        <v>6</v>
      </c>
      <c r="AV9" s="39"/>
      <c r="AW9" s="39"/>
      <c r="AX9" s="39"/>
    </row>
    <row r="10" spans="1:50" x14ac:dyDescent="0.25">
      <c r="A10" s="23">
        <v>1.1000000000000001</v>
      </c>
      <c r="B10" s="87">
        <v>4</v>
      </c>
      <c r="C10" s="39">
        <v>1</v>
      </c>
      <c r="D10" s="39"/>
      <c r="E10" s="39"/>
      <c r="F10" s="23">
        <v>1.2</v>
      </c>
      <c r="G10" s="39">
        <v>0</v>
      </c>
      <c r="H10" s="39">
        <v>0</v>
      </c>
      <c r="I10" s="39"/>
      <c r="J10" s="39"/>
      <c r="K10" s="23">
        <v>0.9</v>
      </c>
      <c r="L10" s="39">
        <v>1</v>
      </c>
      <c r="M10" s="39">
        <v>0</v>
      </c>
      <c r="N10" s="39"/>
      <c r="O10" s="39"/>
      <c r="P10" s="23">
        <v>1</v>
      </c>
      <c r="Q10" s="39">
        <v>1</v>
      </c>
      <c r="R10" s="39">
        <v>0</v>
      </c>
      <c r="S10" s="39"/>
      <c r="T10" s="39"/>
      <c r="U10" s="23">
        <v>1</v>
      </c>
      <c r="V10" s="39">
        <v>7</v>
      </c>
      <c r="W10" s="39">
        <v>0</v>
      </c>
      <c r="X10" s="39"/>
      <c r="Y10" s="39"/>
      <c r="Z10" s="23">
        <v>1.2</v>
      </c>
      <c r="AA10" s="39">
        <v>6</v>
      </c>
      <c r="AB10" s="39">
        <v>0</v>
      </c>
      <c r="AC10" s="39">
        <v>0</v>
      </c>
      <c r="AD10" s="39"/>
      <c r="AE10" s="23">
        <v>1</v>
      </c>
      <c r="AF10" s="39">
        <v>0</v>
      </c>
      <c r="AG10" s="39"/>
      <c r="AH10" s="39"/>
      <c r="AI10" s="39"/>
      <c r="AJ10" s="23">
        <v>1</v>
      </c>
      <c r="AK10" s="39">
        <v>2</v>
      </c>
      <c r="AL10" s="39">
        <v>0</v>
      </c>
      <c r="AM10" s="39">
        <v>2</v>
      </c>
      <c r="AN10" s="39"/>
      <c r="AO10" s="23">
        <v>1.3</v>
      </c>
      <c r="AP10" s="39">
        <v>1</v>
      </c>
      <c r="AQ10" s="39"/>
      <c r="AR10" s="39"/>
      <c r="AS10" s="39"/>
      <c r="AT10" s="23">
        <v>1.1000000000000001</v>
      </c>
      <c r="AU10" s="39">
        <v>6</v>
      </c>
      <c r="AV10" s="39"/>
      <c r="AW10" s="39"/>
      <c r="AX10" s="39"/>
    </row>
    <row r="11" spans="1:50" x14ac:dyDescent="0.25">
      <c r="A11" s="23">
        <v>1.2</v>
      </c>
      <c r="B11" s="87">
        <v>6</v>
      </c>
      <c r="C11" s="39">
        <v>0</v>
      </c>
      <c r="D11" s="39"/>
      <c r="E11" s="39"/>
      <c r="F11" s="23"/>
      <c r="G11" s="39"/>
      <c r="H11" s="39"/>
      <c r="I11" s="39"/>
      <c r="J11" s="39"/>
      <c r="K11" s="23">
        <v>1</v>
      </c>
      <c r="L11" s="39">
        <v>2</v>
      </c>
      <c r="M11" s="39">
        <v>0</v>
      </c>
      <c r="N11" s="39"/>
      <c r="O11" s="39"/>
      <c r="P11" s="23">
        <v>1.2</v>
      </c>
      <c r="Q11" s="39">
        <v>0</v>
      </c>
      <c r="R11" s="39">
        <v>0</v>
      </c>
      <c r="S11" s="39"/>
      <c r="T11" s="39"/>
      <c r="U11" s="23">
        <v>1.2</v>
      </c>
      <c r="V11" s="39">
        <v>1</v>
      </c>
      <c r="W11" s="39">
        <v>0</v>
      </c>
      <c r="X11" s="39"/>
      <c r="Y11" s="39"/>
      <c r="Z11" s="23">
        <v>1.4</v>
      </c>
      <c r="AA11" s="39">
        <v>0</v>
      </c>
      <c r="AB11" s="39">
        <v>0</v>
      </c>
      <c r="AC11" s="39">
        <v>0</v>
      </c>
      <c r="AD11" s="39"/>
      <c r="AE11" s="23"/>
      <c r="AF11" s="39"/>
      <c r="AG11" s="39"/>
      <c r="AH11" s="39"/>
      <c r="AI11" s="39"/>
      <c r="AJ11" s="23">
        <v>1.2</v>
      </c>
      <c r="AK11" s="39">
        <v>1</v>
      </c>
      <c r="AL11" s="39">
        <v>0</v>
      </c>
      <c r="AM11" s="39">
        <v>1</v>
      </c>
      <c r="AN11" s="39"/>
      <c r="AO11" s="23">
        <v>1.4</v>
      </c>
      <c r="AP11" s="39">
        <v>0</v>
      </c>
      <c r="AQ11" s="39"/>
      <c r="AR11" s="39"/>
      <c r="AS11" s="39"/>
      <c r="AT11" s="23">
        <v>1.2</v>
      </c>
      <c r="AU11" s="39">
        <v>2</v>
      </c>
      <c r="AV11" s="39"/>
      <c r="AW11" s="39"/>
      <c r="AX11" s="39"/>
    </row>
    <row r="12" spans="1:50" x14ac:dyDescent="0.25">
      <c r="A12" s="23">
        <v>1.3</v>
      </c>
      <c r="B12" s="87">
        <v>0</v>
      </c>
      <c r="C12" s="39">
        <v>0</v>
      </c>
      <c r="D12" s="39"/>
      <c r="E12" s="39"/>
      <c r="F12" s="23"/>
      <c r="G12" s="39"/>
      <c r="H12" s="39"/>
      <c r="I12" s="39"/>
      <c r="J12" s="39"/>
      <c r="K12" s="23">
        <v>1.1000000000000001</v>
      </c>
      <c r="L12" s="39">
        <v>0</v>
      </c>
      <c r="M12" s="39">
        <v>0</v>
      </c>
      <c r="N12" s="39"/>
      <c r="O12" s="39"/>
      <c r="P12" s="23"/>
      <c r="Q12" s="39"/>
      <c r="R12" s="39"/>
      <c r="S12" s="39"/>
      <c r="T12" s="39"/>
      <c r="U12" s="23">
        <v>1.4</v>
      </c>
      <c r="V12" s="39">
        <v>0</v>
      </c>
      <c r="W12" s="39">
        <v>0</v>
      </c>
      <c r="X12" s="39"/>
      <c r="Y12" s="39"/>
      <c r="Z12" s="23"/>
      <c r="AA12" s="39"/>
      <c r="AB12" s="39"/>
      <c r="AC12" s="39"/>
      <c r="AD12" s="39"/>
      <c r="AE12" s="23"/>
      <c r="AF12" s="39"/>
      <c r="AG12" s="39"/>
      <c r="AH12" s="39"/>
      <c r="AI12" s="39"/>
      <c r="AJ12" s="23">
        <v>1.4</v>
      </c>
      <c r="AK12" s="39">
        <v>0</v>
      </c>
      <c r="AL12" s="39">
        <v>0</v>
      </c>
      <c r="AM12" s="39">
        <v>0</v>
      </c>
      <c r="AN12" s="39"/>
      <c r="AO12" s="23"/>
      <c r="AP12" s="39"/>
      <c r="AQ12" s="39"/>
      <c r="AR12" s="39"/>
      <c r="AS12" s="39"/>
      <c r="AT12" s="23">
        <v>1.3</v>
      </c>
      <c r="AU12" s="39">
        <v>0</v>
      </c>
      <c r="AV12" s="39"/>
      <c r="AW12" s="39"/>
      <c r="AX12" s="39"/>
    </row>
    <row r="13" spans="1:50" x14ac:dyDescent="0.25">
      <c r="A13" s="23"/>
      <c r="B13" s="87"/>
      <c r="C13" s="39"/>
      <c r="D13" s="39"/>
      <c r="E13" s="39"/>
      <c r="F13" s="23"/>
      <c r="G13" s="39"/>
      <c r="H13" s="39"/>
      <c r="I13" s="39"/>
      <c r="J13" s="39"/>
      <c r="K13" s="23"/>
      <c r="L13" s="39"/>
      <c r="M13" s="39"/>
      <c r="N13" s="39"/>
      <c r="O13" s="39"/>
      <c r="P13" s="23"/>
      <c r="Q13" s="39"/>
      <c r="R13" s="39"/>
      <c r="S13" s="39"/>
      <c r="T13" s="39"/>
      <c r="U13" s="23"/>
      <c r="V13" s="39"/>
      <c r="W13" s="39"/>
      <c r="X13" s="39"/>
      <c r="Y13" s="39"/>
      <c r="Z13" s="23"/>
      <c r="AA13" s="39"/>
      <c r="AB13" s="39"/>
      <c r="AC13" s="39"/>
      <c r="AD13" s="39"/>
      <c r="AE13" s="23"/>
      <c r="AF13" s="39"/>
      <c r="AG13" s="39"/>
      <c r="AH13" s="39"/>
      <c r="AI13" s="39"/>
      <c r="AJ13" s="23"/>
      <c r="AK13" s="39"/>
      <c r="AL13" s="39"/>
      <c r="AM13" s="39"/>
      <c r="AN13" s="39"/>
      <c r="AO13" s="23"/>
      <c r="AP13" s="39"/>
      <c r="AQ13" s="39"/>
      <c r="AR13" s="39"/>
      <c r="AS13" s="39"/>
      <c r="AT13" s="23"/>
      <c r="AU13" s="39"/>
      <c r="AV13" s="39"/>
      <c r="AW13" s="39"/>
      <c r="AX13" s="39"/>
    </row>
    <row r="14" spans="1:50" x14ac:dyDescent="0.25">
      <c r="A14" s="23"/>
      <c r="B14" s="87"/>
      <c r="C14" s="39"/>
      <c r="D14" s="39"/>
      <c r="E14" s="39"/>
      <c r="F14" s="23"/>
      <c r="G14" s="39"/>
      <c r="H14" s="39"/>
      <c r="I14" s="39"/>
      <c r="J14" s="39"/>
      <c r="K14" s="23"/>
      <c r="L14" s="39"/>
      <c r="M14" s="39"/>
      <c r="N14" s="39"/>
      <c r="O14" s="39"/>
      <c r="P14" s="23"/>
      <c r="Q14" s="39"/>
      <c r="R14" s="39"/>
      <c r="S14" s="39"/>
      <c r="T14" s="39"/>
      <c r="U14" s="40"/>
      <c r="V14" s="39"/>
      <c r="W14" s="39"/>
      <c r="X14" s="39"/>
      <c r="Y14" s="39"/>
      <c r="Z14" s="23"/>
      <c r="AA14" s="39"/>
      <c r="AB14" s="39"/>
      <c r="AC14" s="39"/>
      <c r="AD14" s="39"/>
      <c r="AE14" s="23"/>
      <c r="AF14" s="39"/>
      <c r="AG14" s="39"/>
      <c r="AH14" s="39"/>
      <c r="AI14" s="39"/>
      <c r="AJ14" s="23"/>
      <c r="AK14" s="39"/>
      <c r="AL14" s="39"/>
      <c r="AM14" s="39"/>
      <c r="AN14" s="39"/>
      <c r="AO14" s="23"/>
      <c r="AP14" s="39"/>
      <c r="AQ14" s="39"/>
      <c r="AR14" s="39"/>
      <c r="AS14" s="39"/>
      <c r="AT14" s="23"/>
      <c r="AU14" s="39"/>
      <c r="AV14" s="39"/>
      <c r="AW14" s="39"/>
      <c r="AX14" s="39"/>
    </row>
    <row r="15" spans="1:50" x14ac:dyDescent="0.25">
      <c r="A15" s="23"/>
      <c r="B15" s="87"/>
      <c r="C15" s="39"/>
      <c r="D15" s="39"/>
      <c r="E15" s="39"/>
      <c r="F15" s="23"/>
      <c r="G15" s="39"/>
      <c r="H15" s="39"/>
      <c r="I15" s="39"/>
      <c r="J15" s="39"/>
      <c r="K15" s="23"/>
      <c r="L15" s="39"/>
      <c r="M15" s="39"/>
      <c r="N15" s="39"/>
      <c r="O15" s="39"/>
      <c r="P15" s="23"/>
      <c r="Q15" s="39"/>
      <c r="R15" s="39"/>
      <c r="S15" s="39"/>
      <c r="T15" s="39"/>
      <c r="U15" s="40"/>
      <c r="V15" s="39"/>
      <c r="W15" s="39"/>
      <c r="X15" s="39"/>
      <c r="Y15" s="39"/>
      <c r="Z15" s="23"/>
      <c r="AA15" s="39"/>
      <c r="AB15" s="39"/>
      <c r="AC15" s="39"/>
      <c r="AD15" s="39"/>
      <c r="AE15" s="23"/>
      <c r="AF15" s="39"/>
      <c r="AG15" s="39"/>
      <c r="AH15" s="39"/>
      <c r="AI15" s="39"/>
      <c r="AJ15" s="23"/>
      <c r="AK15" s="39"/>
      <c r="AL15" s="39"/>
      <c r="AM15" s="39"/>
      <c r="AN15" s="39"/>
      <c r="AO15" s="23"/>
      <c r="AP15" s="39"/>
      <c r="AQ15" s="39"/>
      <c r="AR15" s="39"/>
      <c r="AS15" s="39"/>
      <c r="AT15" s="23"/>
      <c r="AU15" s="39"/>
      <c r="AV15" s="39"/>
      <c r="AW15" s="39"/>
      <c r="AX15" s="39"/>
    </row>
    <row r="16" spans="1:50" x14ac:dyDescent="0.25">
      <c r="A16" s="23"/>
      <c r="B16" s="87"/>
      <c r="C16" s="39"/>
      <c r="D16" s="39"/>
      <c r="E16" s="39"/>
      <c r="F16" s="23"/>
      <c r="G16" s="39"/>
      <c r="H16" s="39"/>
      <c r="I16" s="39"/>
      <c r="J16" s="39"/>
      <c r="K16" s="23"/>
      <c r="L16" s="39"/>
      <c r="M16" s="39"/>
      <c r="N16" s="39"/>
      <c r="O16" s="39"/>
      <c r="P16" s="23"/>
      <c r="Q16" s="39"/>
      <c r="R16" s="39"/>
      <c r="S16" s="39"/>
      <c r="T16" s="39"/>
      <c r="U16" s="40"/>
      <c r="V16" s="39"/>
      <c r="W16" s="39"/>
      <c r="X16" s="39"/>
      <c r="Y16" s="39"/>
      <c r="Z16" s="23"/>
      <c r="AA16" s="39"/>
      <c r="AB16" s="39"/>
      <c r="AC16" s="39"/>
      <c r="AD16" s="39"/>
      <c r="AE16" s="23"/>
      <c r="AF16" s="39"/>
      <c r="AG16" s="39"/>
      <c r="AH16" s="39"/>
      <c r="AI16" s="39"/>
      <c r="AJ16" s="23"/>
      <c r="AK16" s="39"/>
      <c r="AL16" s="39"/>
      <c r="AM16" s="39"/>
      <c r="AN16" s="39"/>
      <c r="AO16" s="23"/>
      <c r="AP16" s="39"/>
      <c r="AQ16" s="39"/>
      <c r="AR16" s="39"/>
      <c r="AS16" s="39"/>
      <c r="AT16" s="23"/>
      <c r="AU16" s="39"/>
      <c r="AV16" s="39"/>
      <c r="AW16" s="39"/>
      <c r="AX16" s="39"/>
    </row>
    <row r="17" spans="1:50" x14ac:dyDescent="0.25">
      <c r="A17" s="23"/>
      <c r="B17" s="87"/>
      <c r="C17" s="39"/>
      <c r="D17" s="39"/>
      <c r="E17" s="39"/>
      <c r="F17" s="23"/>
      <c r="G17" s="39"/>
      <c r="H17" s="39"/>
      <c r="I17" s="39"/>
      <c r="J17" s="39"/>
      <c r="K17" s="23"/>
      <c r="L17" s="39"/>
      <c r="M17" s="39"/>
      <c r="N17" s="39"/>
      <c r="O17" s="39"/>
      <c r="P17" s="23"/>
      <c r="Q17" s="39"/>
      <c r="R17" s="39"/>
      <c r="S17" s="39"/>
      <c r="T17" s="39"/>
      <c r="U17" s="40"/>
      <c r="V17" s="39"/>
      <c r="W17" s="39"/>
      <c r="X17" s="39"/>
      <c r="Y17" s="39"/>
      <c r="Z17" s="23"/>
      <c r="AA17" s="39"/>
      <c r="AB17" s="39"/>
      <c r="AC17" s="39"/>
      <c r="AD17" s="39"/>
      <c r="AE17" s="23"/>
      <c r="AF17" s="39"/>
      <c r="AG17" s="39"/>
      <c r="AH17" s="39"/>
      <c r="AI17" s="39"/>
      <c r="AJ17" s="23"/>
      <c r="AK17" s="39"/>
      <c r="AL17" s="39"/>
      <c r="AM17" s="39"/>
      <c r="AN17" s="39"/>
      <c r="AO17" s="23"/>
      <c r="AP17" s="39"/>
      <c r="AQ17" s="39"/>
      <c r="AR17" s="39"/>
      <c r="AS17" s="39"/>
      <c r="AT17" s="23"/>
      <c r="AU17" s="39"/>
      <c r="AV17" s="39"/>
      <c r="AW17" s="39"/>
      <c r="AX17" s="39"/>
    </row>
    <row r="18" spans="1:50" x14ac:dyDescent="0.25">
      <c r="A18" s="40"/>
      <c r="B18" s="87"/>
      <c r="C18" s="39"/>
      <c r="D18" s="39"/>
      <c r="E18" s="39"/>
      <c r="F18" s="40"/>
      <c r="G18" s="39"/>
      <c r="H18" s="39"/>
      <c r="I18" s="39"/>
      <c r="J18" s="39"/>
      <c r="K18" s="40"/>
      <c r="L18" s="39"/>
      <c r="M18" s="39"/>
      <c r="N18" s="39"/>
      <c r="O18" s="39"/>
      <c r="P18" s="40"/>
      <c r="Q18" s="39"/>
      <c r="R18" s="39"/>
      <c r="S18" s="39"/>
      <c r="T18" s="39"/>
      <c r="U18" s="40"/>
      <c r="V18" s="39"/>
      <c r="W18" s="39"/>
      <c r="X18" s="39"/>
      <c r="Y18" s="39"/>
      <c r="Z18" s="40"/>
      <c r="AA18" s="39"/>
      <c r="AB18" s="39"/>
      <c r="AC18" s="39"/>
      <c r="AD18" s="39"/>
      <c r="AE18" s="40"/>
      <c r="AF18" s="39"/>
      <c r="AG18" s="39"/>
      <c r="AH18" s="39"/>
      <c r="AI18" s="39"/>
      <c r="AJ18" s="40"/>
      <c r="AK18" s="39"/>
      <c r="AL18" s="39"/>
      <c r="AM18" s="39"/>
      <c r="AN18" s="39"/>
      <c r="AO18" s="40"/>
      <c r="AP18" s="39"/>
      <c r="AQ18" s="39"/>
      <c r="AR18" s="39"/>
      <c r="AS18" s="39"/>
      <c r="AT18" s="40"/>
      <c r="AU18" s="39"/>
      <c r="AV18" s="39"/>
      <c r="AW18" s="39"/>
      <c r="AX18" s="39"/>
    </row>
    <row r="19" spans="1:50" x14ac:dyDescent="0.25">
      <c r="A19" s="40"/>
      <c r="B19" s="87"/>
      <c r="C19" s="39"/>
      <c r="D19" s="39"/>
      <c r="E19" s="39"/>
      <c r="F19" s="40"/>
      <c r="G19" s="39"/>
      <c r="H19" s="39"/>
      <c r="I19" s="39"/>
      <c r="J19" s="39"/>
      <c r="K19" s="40"/>
      <c r="L19" s="39"/>
      <c r="M19" s="39"/>
      <c r="N19" s="39"/>
      <c r="O19" s="39"/>
      <c r="P19" s="40"/>
      <c r="Q19" s="39"/>
      <c r="R19" s="39"/>
      <c r="S19" s="39"/>
      <c r="T19" s="39"/>
      <c r="U19" s="40"/>
      <c r="V19" s="39"/>
      <c r="W19" s="39"/>
      <c r="X19" s="39"/>
      <c r="Y19" s="39"/>
      <c r="Z19" s="40"/>
      <c r="AA19" s="39"/>
      <c r="AB19" s="39"/>
      <c r="AC19" s="39"/>
      <c r="AD19" s="39"/>
      <c r="AE19" s="40"/>
      <c r="AF19" s="39"/>
      <c r="AG19" s="39"/>
      <c r="AH19" s="39"/>
      <c r="AI19" s="39"/>
      <c r="AJ19" s="40"/>
      <c r="AK19" s="39"/>
      <c r="AL19" s="39"/>
      <c r="AM19" s="39"/>
      <c r="AN19" s="39"/>
      <c r="AO19" s="40"/>
      <c r="AP19" s="39"/>
      <c r="AQ19" s="39"/>
      <c r="AR19" s="39"/>
      <c r="AS19" s="39"/>
      <c r="AT19" s="40"/>
      <c r="AU19" s="39"/>
      <c r="AV19" s="39"/>
      <c r="AW19" s="39"/>
      <c r="AX19" s="39"/>
    </row>
    <row r="20" spans="1:50" x14ac:dyDescent="0.25">
      <c r="A20" s="40"/>
      <c r="B20" s="87"/>
      <c r="C20" s="39"/>
      <c r="D20" s="39"/>
      <c r="E20" s="39"/>
      <c r="F20" s="40"/>
      <c r="G20" s="39"/>
      <c r="H20" s="39"/>
      <c r="I20" s="39"/>
      <c r="J20" s="39"/>
      <c r="K20" s="40"/>
      <c r="L20" s="39"/>
      <c r="M20" s="39"/>
      <c r="N20" s="39"/>
      <c r="O20" s="39"/>
      <c r="P20" s="40"/>
      <c r="Q20" s="39"/>
      <c r="R20" s="39"/>
      <c r="S20" s="39"/>
      <c r="T20" s="39"/>
      <c r="U20" s="23"/>
      <c r="V20" s="39"/>
      <c r="W20" s="39"/>
      <c r="X20" s="39"/>
      <c r="Y20" s="39"/>
      <c r="Z20" s="40"/>
      <c r="AA20" s="39"/>
      <c r="AB20" s="39"/>
      <c r="AC20" s="39"/>
      <c r="AD20" s="39"/>
      <c r="AE20" s="40"/>
      <c r="AF20" s="39"/>
      <c r="AG20" s="39"/>
      <c r="AH20" s="39"/>
      <c r="AI20" s="39"/>
      <c r="AJ20" s="40"/>
      <c r="AK20" s="39"/>
      <c r="AL20" s="39"/>
      <c r="AM20" s="39"/>
      <c r="AN20" s="39"/>
      <c r="AO20" s="40"/>
      <c r="AP20" s="39"/>
      <c r="AQ20" s="39"/>
      <c r="AR20" s="39"/>
      <c r="AS20" s="39"/>
      <c r="AT20" s="40"/>
      <c r="AU20" s="39"/>
      <c r="AV20" s="39"/>
      <c r="AW20" s="39"/>
      <c r="AX20" s="39"/>
    </row>
    <row r="21" spans="1:50" x14ac:dyDescent="0.25">
      <c r="A21" s="40"/>
      <c r="B21" s="87"/>
      <c r="C21" s="39"/>
      <c r="D21" s="39"/>
      <c r="E21" s="39"/>
      <c r="F21" s="40"/>
      <c r="G21" s="39"/>
      <c r="H21" s="39"/>
      <c r="I21" s="39"/>
      <c r="J21" s="39"/>
      <c r="K21" s="40"/>
      <c r="L21" s="39"/>
      <c r="M21" s="39"/>
      <c r="N21" s="39"/>
      <c r="O21" s="39"/>
      <c r="P21" s="40"/>
      <c r="Q21" s="39"/>
      <c r="R21" s="39"/>
      <c r="S21" s="39"/>
      <c r="T21" s="39"/>
      <c r="U21" s="23"/>
      <c r="V21" s="39"/>
      <c r="W21" s="39"/>
      <c r="X21" s="39"/>
      <c r="Y21" s="39"/>
      <c r="Z21" s="40"/>
      <c r="AA21" s="39"/>
      <c r="AB21" s="39"/>
      <c r="AC21" s="39"/>
      <c r="AD21" s="39"/>
      <c r="AE21" s="40"/>
      <c r="AF21" s="39"/>
      <c r="AG21" s="39"/>
      <c r="AH21" s="39"/>
      <c r="AI21" s="39"/>
      <c r="AJ21" s="40"/>
      <c r="AK21" s="39"/>
      <c r="AL21" s="39"/>
      <c r="AM21" s="39"/>
      <c r="AN21" s="39"/>
      <c r="AO21" s="40"/>
      <c r="AP21" s="39"/>
      <c r="AQ21" s="39"/>
      <c r="AR21" s="39"/>
      <c r="AS21" s="39"/>
      <c r="AT21" s="40"/>
      <c r="AU21" s="39"/>
      <c r="AV21" s="39"/>
      <c r="AW21" s="39"/>
      <c r="AX21" s="39"/>
    </row>
    <row r="22" spans="1:50" x14ac:dyDescent="0.25">
      <c r="A22" s="40"/>
      <c r="B22" s="87"/>
      <c r="C22" s="39"/>
      <c r="D22" s="39"/>
      <c r="E22" s="39"/>
      <c r="F22" s="40"/>
      <c r="G22" s="39"/>
      <c r="H22" s="39"/>
      <c r="I22" s="39"/>
      <c r="J22" s="39"/>
      <c r="K22" s="40"/>
      <c r="L22" s="39"/>
      <c r="M22" s="39"/>
      <c r="N22" s="39"/>
      <c r="O22" s="39"/>
      <c r="P22" s="40"/>
      <c r="Q22" s="39"/>
      <c r="R22" s="39"/>
      <c r="S22" s="39"/>
      <c r="T22" s="39"/>
      <c r="U22" s="23"/>
      <c r="V22" s="39"/>
      <c r="W22" s="39"/>
      <c r="X22" s="39"/>
      <c r="Y22" s="39"/>
      <c r="Z22" s="40"/>
      <c r="AA22" s="39"/>
      <c r="AB22" s="39"/>
      <c r="AC22" s="39"/>
      <c r="AD22" s="39"/>
      <c r="AE22" s="40"/>
      <c r="AF22" s="39"/>
      <c r="AG22" s="39"/>
      <c r="AH22" s="39"/>
      <c r="AI22" s="39"/>
      <c r="AJ22" s="40"/>
      <c r="AK22" s="39"/>
      <c r="AL22" s="39"/>
      <c r="AM22" s="39"/>
      <c r="AN22" s="39"/>
      <c r="AO22" s="40"/>
      <c r="AP22" s="39"/>
      <c r="AQ22" s="39"/>
      <c r="AR22" s="39"/>
      <c r="AS22" s="39"/>
      <c r="AT22" s="40"/>
      <c r="AU22" s="39"/>
      <c r="AV22" s="39"/>
      <c r="AW22" s="39"/>
      <c r="AX22" s="39"/>
    </row>
    <row r="23" spans="1:50" x14ac:dyDescent="0.25">
      <c r="A23" s="40"/>
      <c r="B23" s="87"/>
      <c r="C23" s="39"/>
      <c r="D23" s="39"/>
      <c r="E23" s="39"/>
      <c r="F23" s="40"/>
      <c r="G23" s="39"/>
      <c r="H23" s="39"/>
      <c r="I23" s="39"/>
      <c r="J23" s="39"/>
      <c r="K23" s="40"/>
      <c r="L23" s="39"/>
      <c r="M23" s="39"/>
      <c r="N23" s="39"/>
      <c r="O23" s="39"/>
      <c r="P23" s="40"/>
      <c r="Q23" s="39"/>
      <c r="R23" s="39"/>
      <c r="S23" s="39"/>
      <c r="T23" s="39"/>
      <c r="U23" s="23"/>
      <c r="V23" s="39"/>
      <c r="W23" s="39"/>
      <c r="X23" s="39"/>
      <c r="Y23" s="39"/>
      <c r="Z23" s="40"/>
      <c r="AA23" s="39"/>
      <c r="AB23" s="39"/>
      <c r="AC23" s="39"/>
      <c r="AD23" s="39"/>
      <c r="AE23" s="40"/>
      <c r="AF23" s="39"/>
      <c r="AG23" s="39"/>
      <c r="AH23" s="39"/>
      <c r="AI23" s="39"/>
      <c r="AJ23" s="40"/>
      <c r="AK23" s="39"/>
      <c r="AL23" s="39"/>
      <c r="AM23" s="39"/>
      <c r="AN23" s="39"/>
      <c r="AO23" s="40"/>
      <c r="AP23" s="39"/>
      <c r="AQ23" s="39"/>
      <c r="AR23" s="39"/>
      <c r="AS23" s="39"/>
      <c r="AT23" s="40"/>
      <c r="AU23" s="39"/>
      <c r="AV23" s="39"/>
      <c r="AW23" s="39"/>
      <c r="AX23" s="39"/>
    </row>
    <row r="24" spans="1:50" x14ac:dyDescent="0.25">
      <c r="A24" s="40"/>
      <c r="B24" s="87"/>
      <c r="C24" s="39"/>
      <c r="D24" s="39"/>
      <c r="E24" s="39"/>
      <c r="F24" s="40"/>
      <c r="G24" s="39"/>
      <c r="H24" s="39"/>
      <c r="I24" s="39"/>
      <c r="J24" s="39"/>
      <c r="K24" s="40"/>
      <c r="L24" s="39"/>
      <c r="M24" s="39"/>
      <c r="N24" s="39"/>
      <c r="O24" s="39"/>
      <c r="P24" s="40"/>
      <c r="Q24" s="39"/>
      <c r="R24" s="39"/>
      <c r="S24" s="39"/>
      <c r="T24" s="39"/>
      <c r="U24" s="40"/>
      <c r="V24" s="39"/>
      <c r="W24" s="39"/>
      <c r="X24" s="39"/>
      <c r="Y24" s="39"/>
      <c r="Z24" s="40"/>
      <c r="AA24" s="39"/>
      <c r="AB24" s="39"/>
      <c r="AC24" s="39"/>
      <c r="AD24" s="39"/>
      <c r="AE24" s="40"/>
      <c r="AF24" s="39"/>
      <c r="AG24" s="39"/>
      <c r="AH24" s="39"/>
      <c r="AI24" s="39"/>
      <c r="AJ24" s="40"/>
      <c r="AK24" s="39"/>
      <c r="AL24" s="39"/>
      <c r="AM24" s="39"/>
      <c r="AN24" s="39"/>
      <c r="AO24" s="40"/>
      <c r="AP24" s="39"/>
      <c r="AQ24" s="39"/>
      <c r="AR24" s="39"/>
      <c r="AS24" s="39"/>
      <c r="AT24" s="40"/>
      <c r="AU24" s="39"/>
      <c r="AV24" s="39"/>
      <c r="AW24" s="39"/>
      <c r="AX24" s="39"/>
    </row>
    <row r="25" spans="1:50" x14ac:dyDescent="0.25">
      <c r="A25" s="40"/>
      <c r="B25" s="87"/>
      <c r="C25" s="39"/>
      <c r="D25" s="39"/>
      <c r="E25" s="39"/>
      <c r="F25" s="40"/>
      <c r="G25" s="39"/>
      <c r="H25" s="39"/>
      <c r="I25" s="39"/>
      <c r="J25" s="39"/>
      <c r="K25" s="40"/>
      <c r="L25" s="39"/>
      <c r="M25" s="39"/>
      <c r="N25" s="39"/>
      <c r="O25" s="39"/>
      <c r="P25" s="40"/>
      <c r="Q25" s="39"/>
      <c r="R25" s="39"/>
      <c r="S25" s="39"/>
      <c r="T25" s="39"/>
      <c r="U25" s="40"/>
      <c r="V25" s="39"/>
      <c r="W25" s="39"/>
      <c r="X25" s="39"/>
      <c r="Y25" s="39"/>
      <c r="Z25" s="40"/>
      <c r="AA25" s="39"/>
      <c r="AB25" s="39"/>
      <c r="AC25" s="39"/>
      <c r="AD25" s="39"/>
      <c r="AE25" s="40"/>
      <c r="AF25" s="39"/>
      <c r="AG25" s="39"/>
      <c r="AH25" s="39"/>
      <c r="AI25" s="39"/>
      <c r="AJ25" s="40"/>
      <c r="AK25" s="39"/>
      <c r="AL25" s="39"/>
      <c r="AM25" s="39"/>
      <c r="AN25" s="39"/>
      <c r="AO25" s="40"/>
      <c r="AP25" s="39"/>
      <c r="AQ25" s="39"/>
      <c r="AR25" s="39"/>
      <c r="AS25" s="39"/>
      <c r="AT25" s="40"/>
      <c r="AU25" s="39"/>
      <c r="AV25" s="39"/>
      <c r="AW25" s="39"/>
      <c r="AX25" s="39"/>
    </row>
    <row r="26" spans="1:50" x14ac:dyDescent="0.25">
      <c r="A26" s="40"/>
      <c r="B26" s="87"/>
      <c r="C26" s="39"/>
      <c r="D26" s="39"/>
      <c r="E26" s="39"/>
      <c r="F26" s="40"/>
      <c r="G26" s="39"/>
      <c r="H26" s="39"/>
      <c r="I26" s="39"/>
      <c r="J26" s="39"/>
      <c r="K26" s="40"/>
      <c r="L26" s="39"/>
      <c r="M26" s="39"/>
      <c r="N26" s="39"/>
      <c r="O26" s="39"/>
      <c r="P26" s="40"/>
      <c r="Q26" s="39"/>
      <c r="R26" s="39"/>
      <c r="S26" s="39"/>
      <c r="T26" s="39"/>
      <c r="U26" s="40"/>
      <c r="V26" s="39"/>
      <c r="W26" s="39"/>
      <c r="X26" s="39"/>
      <c r="Y26" s="39"/>
      <c r="Z26" s="40"/>
      <c r="AA26" s="39"/>
      <c r="AB26" s="39"/>
      <c r="AC26" s="39"/>
      <c r="AD26" s="39"/>
      <c r="AE26" s="40"/>
      <c r="AF26" s="39"/>
      <c r="AG26" s="39"/>
      <c r="AH26" s="39"/>
      <c r="AI26" s="39"/>
      <c r="AJ26" s="40"/>
      <c r="AK26" s="39"/>
      <c r="AL26" s="39"/>
      <c r="AM26" s="39"/>
      <c r="AN26" s="39"/>
      <c r="AO26" s="40"/>
      <c r="AP26" s="39"/>
      <c r="AQ26" s="39"/>
      <c r="AR26" s="39"/>
      <c r="AS26" s="39"/>
      <c r="AT26" s="40"/>
      <c r="AU26" s="39"/>
      <c r="AV26" s="39"/>
      <c r="AW26" s="39"/>
      <c r="AX26" s="39"/>
    </row>
    <row r="28" spans="1:50" x14ac:dyDescent="0.25">
      <c r="A28" t="s">
        <v>50</v>
      </c>
      <c r="B28" s="86">
        <f>'Data Entry'!C59</f>
        <v>1.196</v>
      </c>
      <c r="C28" s="86">
        <f>'Data Entry'!D59</f>
        <v>1.085</v>
      </c>
      <c r="D28" s="86">
        <f>'Data Entry'!E59</f>
        <v>0</v>
      </c>
      <c r="E28" s="86">
        <f>'Data Entry'!F59</f>
        <v>0</v>
      </c>
      <c r="F28" t="s">
        <v>50</v>
      </c>
      <c r="G28" s="86">
        <f>'Data Entry'!I59</f>
        <v>0.99839999999999995</v>
      </c>
      <c r="H28" s="86">
        <f>'Data Entry'!J59</f>
        <v>0.95099999999999996</v>
      </c>
      <c r="I28" s="86">
        <f>'Data Entry'!K59</f>
        <v>0</v>
      </c>
      <c r="J28" s="86">
        <f>'Data Entry'!L59</f>
        <v>0</v>
      </c>
      <c r="K28" t="s">
        <v>50</v>
      </c>
      <c r="L28" s="86">
        <f>'Data Entry'!O59</f>
        <v>0.92049999999999998</v>
      </c>
      <c r="M28" s="86">
        <f>'Data Entry'!P59</f>
        <v>0.62980000000000003</v>
      </c>
      <c r="N28" s="86">
        <f>'Data Entry'!Q59</f>
        <v>0</v>
      </c>
      <c r="O28" s="86">
        <f>'Data Entry'!R59</f>
        <v>0</v>
      </c>
      <c r="P28" t="s">
        <v>50</v>
      </c>
      <c r="Q28" s="86">
        <f>'Data Entry'!U59</f>
        <v>0.80500000000000005</v>
      </c>
      <c r="R28" s="86">
        <f>'Data Entry'!V59</f>
        <v>0.54920000000000002</v>
      </c>
      <c r="S28" s="86">
        <f>'Data Entry'!W59</f>
        <v>0</v>
      </c>
      <c r="T28" s="86">
        <f>'Data Entry'!X59</f>
        <v>0</v>
      </c>
      <c r="U28" t="s">
        <v>50</v>
      </c>
      <c r="V28" s="86">
        <f>'Data Entry'!AA59</f>
        <v>1.006</v>
      </c>
      <c r="W28" s="86">
        <f>'Data Entry'!AB59</f>
        <v>0.60089999999999999</v>
      </c>
      <c r="X28" s="86">
        <f>'Data Entry'!AC59</f>
        <v>0</v>
      </c>
      <c r="Y28" s="86">
        <f>'Data Entry'!AD59</f>
        <v>0</v>
      </c>
      <c r="Z28" t="s">
        <v>50</v>
      </c>
      <c r="AA28" s="86">
        <f>'Data Entry'!AG59</f>
        <v>1.046</v>
      </c>
      <c r="AB28" s="86">
        <f>'Data Entry'!AH59</f>
        <v>0.96079999999999999</v>
      </c>
      <c r="AC28" s="86">
        <f>'Data Entry'!AI59</f>
        <v>0.65580000000000005</v>
      </c>
      <c r="AD28" s="86">
        <f>'Data Entry'!AJ59</f>
        <v>0</v>
      </c>
      <c r="AE28" t="s">
        <v>50</v>
      </c>
      <c r="AF28" s="86">
        <f>'Data Entry'!AM59</f>
        <v>0.83889999999999998</v>
      </c>
      <c r="AG28" s="86">
        <f>'Data Entry'!AN59</f>
        <v>0</v>
      </c>
      <c r="AH28" s="86">
        <f>'Data Entry'!AO59</f>
        <v>0</v>
      </c>
      <c r="AI28" s="86">
        <f>'Data Entry'!AP59</f>
        <v>0</v>
      </c>
      <c r="AJ28" t="s">
        <v>50</v>
      </c>
      <c r="AK28" s="86">
        <f>'Data Entry'!AS59</f>
        <v>1.0920000000000001</v>
      </c>
      <c r="AL28" s="86">
        <f>'Data Entry'!AT59</f>
        <v>0.77090000000000003</v>
      </c>
      <c r="AM28" s="86">
        <f>'Data Entry'!AU59</f>
        <v>1.0009999999999999</v>
      </c>
      <c r="AN28" s="86">
        <f>'Data Entry'!AV59</f>
        <v>0</v>
      </c>
      <c r="AO28" t="s">
        <v>50</v>
      </c>
      <c r="AP28" s="86">
        <f>'Data Entry'!AY59</f>
        <v>1.2470000000000001</v>
      </c>
      <c r="AQ28" s="86">
        <f>'Data Entry'!AZ59</f>
        <v>0</v>
      </c>
      <c r="AR28" s="86">
        <f>'Data Entry'!BA59</f>
        <v>0</v>
      </c>
      <c r="AS28" s="86">
        <f>'Data Entry'!BB59</f>
        <v>0</v>
      </c>
      <c r="AT28" t="s">
        <v>50</v>
      </c>
      <c r="AU28" s="86">
        <f>'Data Entry'!BE59</f>
        <v>1.147</v>
      </c>
      <c r="AV28" s="86">
        <f>'Data Entry'!BF59</f>
        <v>0</v>
      </c>
      <c r="AW28" s="86">
        <f>'Data Entry'!BG59</f>
        <v>0</v>
      </c>
      <c r="AX28" s="86">
        <f>'Data Entry'!BH59</f>
        <v>0</v>
      </c>
    </row>
    <row r="29" spans="1:50" x14ac:dyDescent="0.25">
      <c r="A29" t="s">
        <v>51</v>
      </c>
      <c r="B29" s="86">
        <f>'Data Entry'!C60</f>
        <v>0.81610000000000005</v>
      </c>
      <c r="C29" s="86">
        <f>'Data Entry'!D60</f>
        <v>0.9385</v>
      </c>
      <c r="D29" s="86">
        <f>'Data Entry'!E60</f>
        <v>0</v>
      </c>
      <c r="E29" s="86">
        <f>'Data Entry'!F60</f>
        <v>0</v>
      </c>
      <c r="F29" t="s">
        <v>51</v>
      </c>
      <c r="G29" s="86">
        <f>'Data Entry'!I60</f>
        <v>0.83189999999999997</v>
      </c>
      <c r="H29" s="86">
        <f>'Data Entry'!J60</f>
        <v>0.89629999999999999</v>
      </c>
      <c r="I29" s="86">
        <f>'Data Entry'!K60</f>
        <v>0</v>
      </c>
      <c r="J29" s="86">
        <f>'Data Entry'!L60</f>
        <v>0</v>
      </c>
      <c r="K29" t="s">
        <v>51</v>
      </c>
      <c r="L29" s="86">
        <f>'Data Entry'!O60</f>
        <v>0.86860000000000004</v>
      </c>
      <c r="M29" s="86">
        <f>'Data Entry'!P60</f>
        <v>0.61909999999999998</v>
      </c>
      <c r="N29" s="86">
        <f>'Data Entry'!Q60</f>
        <v>0</v>
      </c>
      <c r="O29" s="86">
        <f>'Data Entry'!R60</f>
        <v>0</v>
      </c>
      <c r="P29" t="s">
        <v>51</v>
      </c>
      <c r="Q29" s="86">
        <f>'Data Entry'!U60</f>
        <v>0.80500000000000005</v>
      </c>
      <c r="R29" s="86">
        <f>'Data Entry'!V60</f>
        <v>0.54920000000000002</v>
      </c>
      <c r="S29" s="86">
        <f>'Data Entry'!W60</f>
        <v>0</v>
      </c>
      <c r="T29" s="86">
        <f>'Data Entry'!X60</f>
        <v>0</v>
      </c>
      <c r="U29" t="s">
        <v>51</v>
      </c>
      <c r="V29" s="86">
        <f>'Data Entry'!AA60</f>
        <v>0.8327</v>
      </c>
      <c r="W29" s="86">
        <f>'Data Entry'!AB60</f>
        <v>0.53669999999999995</v>
      </c>
      <c r="X29" s="86">
        <f>'Data Entry'!AC60</f>
        <v>0</v>
      </c>
      <c r="Y29" s="86">
        <f>'Data Entry'!AD60</f>
        <v>0</v>
      </c>
      <c r="Z29" t="s">
        <v>51</v>
      </c>
      <c r="AA29" s="86">
        <f>'Data Entry'!AG60</f>
        <v>0.84219999999999995</v>
      </c>
      <c r="AB29" s="86">
        <f>'Data Entry'!AH60</f>
        <v>0.82469999999999999</v>
      </c>
      <c r="AC29" s="86">
        <f>'Data Entry'!AI60</f>
        <v>0.59279999999999999</v>
      </c>
      <c r="AD29" s="86">
        <f>'Data Entry'!AJ60</f>
        <v>0</v>
      </c>
      <c r="AE29" t="s">
        <v>51</v>
      </c>
      <c r="AF29" s="86">
        <f>'Data Entry'!AM60</f>
        <v>0.76680000000000004</v>
      </c>
      <c r="AG29" s="86">
        <f>'Data Entry'!AN60</f>
        <v>0</v>
      </c>
      <c r="AH29" s="86">
        <f>'Data Entry'!AO60</f>
        <v>0</v>
      </c>
      <c r="AI29" s="86">
        <f>'Data Entry'!AP60</f>
        <v>0</v>
      </c>
      <c r="AJ29" t="s">
        <v>51</v>
      </c>
      <c r="AK29" s="86">
        <f>'Data Entry'!AS60</f>
        <v>0.91620000000000001</v>
      </c>
      <c r="AL29" s="86">
        <f>'Data Entry'!AT60</f>
        <v>0.5857</v>
      </c>
      <c r="AM29" s="86">
        <f>'Data Entry'!AU60</f>
        <v>0.92669999999999997</v>
      </c>
      <c r="AN29" s="86">
        <f>'Data Entry'!AV60</f>
        <v>0</v>
      </c>
      <c r="AO29" t="s">
        <v>51</v>
      </c>
      <c r="AP29" s="86">
        <f>'Data Entry'!AY60</f>
        <v>1.0649999999999999</v>
      </c>
      <c r="AQ29" s="86">
        <f>'Data Entry'!AZ60</f>
        <v>0</v>
      </c>
      <c r="AR29" s="86">
        <f>'Data Entry'!BA60</f>
        <v>0</v>
      </c>
      <c r="AS29" s="86">
        <f>'Data Entry'!BB60</f>
        <v>0</v>
      </c>
      <c r="AT29" t="s">
        <v>51</v>
      </c>
      <c r="AU29" s="86">
        <f>'Data Entry'!BE60</f>
        <v>0.86819999999999997</v>
      </c>
      <c r="AV29" s="86">
        <f>'Data Entry'!BF60</f>
        <v>0</v>
      </c>
      <c r="AW29" s="86">
        <f>'Data Entry'!BG60</f>
        <v>0</v>
      </c>
      <c r="AX29" s="86">
        <f>'Data Entry'!BH60</f>
        <v>0</v>
      </c>
    </row>
    <row r="30" spans="1:50" hidden="1" x14ac:dyDescent="0.25">
      <c r="A30" t="s">
        <v>52</v>
      </c>
      <c r="B30">
        <f>COUNT('Data Entry'!C7:C56)</f>
        <v>18</v>
      </c>
      <c r="C30">
        <f>COUNT('Data Entry'!D7:D56)</f>
        <v>3</v>
      </c>
      <c r="D30">
        <f>COUNT('Data Entry'!E7:E56)</f>
        <v>0</v>
      </c>
      <c r="E30">
        <f>COUNT('Data Entry'!F7:F56)</f>
        <v>0</v>
      </c>
      <c r="F30" t="s">
        <v>52</v>
      </c>
      <c r="G30">
        <f>COUNT('Data Entry'!I7:I56)</f>
        <v>7</v>
      </c>
      <c r="H30">
        <f>COUNT('Data Entry'!J7:J56)</f>
        <v>2</v>
      </c>
      <c r="I30">
        <f>COUNT('Data Entry'!K7:K56)</f>
        <v>0</v>
      </c>
      <c r="J30">
        <f>COUNT('Data Entry'!L7:L56)</f>
        <v>0</v>
      </c>
      <c r="K30" t="s">
        <v>52</v>
      </c>
      <c r="L30">
        <f>COUNT('Data Entry'!O7:O56)</f>
        <v>3</v>
      </c>
      <c r="M30">
        <f>COUNT('Data Entry'!P7:P56)</f>
        <v>2</v>
      </c>
      <c r="N30">
        <f>COUNT('Data Entry'!Q7:Q56)</f>
        <v>0</v>
      </c>
      <c r="O30">
        <f>COUNT('Data Entry'!R7:R56)</f>
        <v>0</v>
      </c>
      <c r="P30" t="s">
        <v>52</v>
      </c>
      <c r="Q30">
        <f>COUNT('Data Entry'!U7:U56)</f>
        <v>1</v>
      </c>
      <c r="R30">
        <f>COUNT('Data Entry'!V7:V56)</f>
        <v>1</v>
      </c>
      <c r="S30">
        <f>COUNT('Data Entry'!W7:W56)</f>
        <v>0</v>
      </c>
      <c r="T30">
        <f>COUNT('Data Entry'!X7:X56)</f>
        <v>0</v>
      </c>
      <c r="U30" t="s">
        <v>52</v>
      </c>
      <c r="V30">
        <f>COUNT('Data Entry'!AA7:AA56)</f>
        <v>8</v>
      </c>
      <c r="W30">
        <f>COUNT('Data Entry'!AB7:AB56)</f>
        <v>9</v>
      </c>
      <c r="X30">
        <f>COUNT('Data Entry'!AC7:AC56)</f>
        <v>0</v>
      </c>
      <c r="Y30">
        <f>COUNT('Data Entry'!AD7:AD56)</f>
        <v>0</v>
      </c>
      <c r="Z30" t="s">
        <v>52</v>
      </c>
      <c r="AA30">
        <f>COUNT('Data Entry'!AG7:AG56)</f>
        <v>44</v>
      </c>
      <c r="AB30">
        <f>COUNT('Data Entry'!AH7:AH56)</f>
        <v>5</v>
      </c>
      <c r="AC30">
        <f>COUNT('Data Entry'!AI7:AI56)</f>
        <v>7</v>
      </c>
      <c r="AD30">
        <f>COUNT('Data Entry'!AJ7:AJ56)</f>
        <v>0</v>
      </c>
      <c r="AE30" t="s">
        <v>52</v>
      </c>
      <c r="AF30">
        <f>COUNT('Data Entry'!AM7:AM56)</f>
        <v>3</v>
      </c>
      <c r="AG30">
        <f>COUNT('Data Entry'!AN7:AN56)</f>
        <v>0</v>
      </c>
      <c r="AH30">
        <f>COUNT('Data Entry'!AO7:AO56)</f>
        <v>0</v>
      </c>
      <c r="AI30">
        <f>COUNT('Data Entry'!AP7:AP56)</f>
        <v>0</v>
      </c>
      <c r="AJ30" t="s">
        <v>52</v>
      </c>
      <c r="AK30">
        <f>COUNT('Data Entry'!AS7:AS56)</f>
        <v>3</v>
      </c>
      <c r="AL30">
        <f>COUNT('Data Entry'!AT7:AT56)</f>
        <v>9</v>
      </c>
      <c r="AM30">
        <f>COUNT('Data Entry'!AU7:AU56)</f>
        <v>3</v>
      </c>
      <c r="AN30">
        <f>COUNT('Data Entry'!AV7:AV56)</f>
        <v>0</v>
      </c>
      <c r="AO30" t="s">
        <v>52</v>
      </c>
      <c r="AP30">
        <f>COUNT('Data Entry'!AY7:AY56)</f>
        <v>6</v>
      </c>
      <c r="AQ30">
        <f>COUNT('Data Entry'!AZ7:AZ56)</f>
        <v>0</v>
      </c>
      <c r="AR30">
        <f>COUNT('Data Entry'!BA7:BA56)</f>
        <v>0</v>
      </c>
      <c r="AS30">
        <f>COUNT('Data Entry'!BB7:BB56)</f>
        <v>0</v>
      </c>
      <c r="AT30" t="s">
        <v>52</v>
      </c>
      <c r="AU30">
        <f>COUNT('Data Entry'!BE7:BE56)</f>
        <v>15</v>
      </c>
      <c r="AV30">
        <f>COUNT('Data Entry'!BF7:BF56)</f>
        <v>0</v>
      </c>
      <c r="AW30">
        <f>COUNT('Data Entry'!BG7:BG56)</f>
        <v>0</v>
      </c>
      <c r="AX30">
        <f>COUNT('Data Entry'!BH7:BH56)</f>
        <v>0</v>
      </c>
    </row>
    <row r="31" spans="1:50" hidden="1" x14ac:dyDescent="0.25">
      <c r="A31" t="s">
        <v>53</v>
      </c>
      <c r="B31">
        <f>SUM(B6:B26)</f>
        <v>18</v>
      </c>
      <c r="C31">
        <f>SUM(C6:C26)</f>
        <v>3</v>
      </c>
      <c r="D31">
        <f>SUM(D6:D26)</f>
        <v>0</v>
      </c>
      <c r="E31">
        <f>SUM(E6:E26)</f>
        <v>0</v>
      </c>
      <c r="F31" t="s">
        <v>53</v>
      </c>
      <c r="G31">
        <f>SUM(G6:G26)</f>
        <v>7</v>
      </c>
      <c r="H31">
        <f t="shared" ref="H31:AX31" si="0">SUM(H6:H26)</f>
        <v>2</v>
      </c>
      <c r="I31">
        <f t="shared" si="0"/>
        <v>0</v>
      </c>
      <c r="J31">
        <f t="shared" si="0"/>
        <v>0</v>
      </c>
      <c r="K31" t="s">
        <v>53</v>
      </c>
      <c r="L31">
        <f t="shared" si="0"/>
        <v>3</v>
      </c>
      <c r="M31">
        <f t="shared" si="0"/>
        <v>2</v>
      </c>
      <c r="N31">
        <f t="shared" si="0"/>
        <v>0</v>
      </c>
      <c r="O31">
        <f t="shared" si="0"/>
        <v>0</v>
      </c>
      <c r="P31" t="s">
        <v>53</v>
      </c>
      <c r="Q31">
        <f t="shared" si="0"/>
        <v>1</v>
      </c>
      <c r="R31">
        <f t="shared" si="0"/>
        <v>1</v>
      </c>
      <c r="S31">
        <f t="shared" si="0"/>
        <v>0</v>
      </c>
      <c r="T31">
        <f t="shared" si="0"/>
        <v>0</v>
      </c>
      <c r="U31" t="s">
        <v>53</v>
      </c>
      <c r="V31">
        <f>SUM(V6:V26)</f>
        <v>8</v>
      </c>
      <c r="W31">
        <f>SUM(W6:W26)</f>
        <v>9</v>
      </c>
      <c r="X31">
        <f t="shared" si="0"/>
        <v>0</v>
      </c>
      <c r="Y31">
        <f t="shared" si="0"/>
        <v>0</v>
      </c>
      <c r="Z31" t="s">
        <v>53</v>
      </c>
      <c r="AA31">
        <f t="shared" si="0"/>
        <v>44</v>
      </c>
      <c r="AB31">
        <f t="shared" si="0"/>
        <v>5</v>
      </c>
      <c r="AC31">
        <f t="shared" si="0"/>
        <v>7</v>
      </c>
      <c r="AD31">
        <f t="shared" si="0"/>
        <v>0</v>
      </c>
      <c r="AE31" t="s">
        <v>53</v>
      </c>
      <c r="AF31">
        <f t="shared" si="0"/>
        <v>3</v>
      </c>
      <c r="AG31">
        <f t="shared" si="0"/>
        <v>0</v>
      </c>
      <c r="AH31">
        <f t="shared" si="0"/>
        <v>0</v>
      </c>
      <c r="AI31">
        <f t="shared" si="0"/>
        <v>0</v>
      </c>
      <c r="AJ31" t="s">
        <v>53</v>
      </c>
      <c r="AK31">
        <f t="shared" si="0"/>
        <v>3</v>
      </c>
      <c r="AL31">
        <f t="shared" si="0"/>
        <v>9</v>
      </c>
      <c r="AM31">
        <f t="shared" si="0"/>
        <v>3</v>
      </c>
      <c r="AN31">
        <f t="shared" si="0"/>
        <v>0</v>
      </c>
      <c r="AO31" t="s">
        <v>53</v>
      </c>
      <c r="AP31">
        <f t="shared" si="0"/>
        <v>6</v>
      </c>
      <c r="AQ31">
        <f t="shared" si="0"/>
        <v>0</v>
      </c>
      <c r="AR31">
        <f t="shared" si="0"/>
        <v>0</v>
      </c>
      <c r="AS31">
        <f t="shared" si="0"/>
        <v>0</v>
      </c>
      <c r="AT31" t="s">
        <v>53</v>
      </c>
      <c r="AU31">
        <f t="shared" si="0"/>
        <v>15</v>
      </c>
      <c r="AV31">
        <f t="shared" si="0"/>
        <v>0</v>
      </c>
      <c r="AW31">
        <f t="shared" si="0"/>
        <v>0</v>
      </c>
      <c r="AX31">
        <f t="shared" si="0"/>
        <v>0</v>
      </c>
    </row>
    <row r="32" spans="1:50" x14ac:dyDescent="0.25">
      <c r="A32" t="s">
        <v>54</v>
      </c>
      <c r="B32" t="b">
        <f>IF(B30&lt;&gt;B31,FALSE,TRUE)</f>
        <v>1</v>
      </c>
      <c r="C32" t="b">
        <f>IF(C30&lt;&gt;C31,FALSE,TRUE)</f>
        <v>1</v>
      </c>
      <c r="D32" t="b">
        <f>IF(D30&lt;&gt;D31,FALSE,TRUE)</f>
        <v>1</v>
      </c>
      <c r="E32" t="b">
        <f>IF(E30&lt;&gt;E31,FALSE,TRUE)</f>
        <v>1</v>
      </c>
      <c r="F32" t="s">
        <v>54</v>
      </c>
      <c r="G32" t="b">
        <f>IF(G30&lt;&gt;G31,FALSE,TRUE)</f>
        <v>1</v>
      </c>
      <c r="H32" t="b">
        <f>IF(H30&lt;&gt;H31,FALSE,TRUE)</f>
        <v>1</v>
      </c>
      <c r="I32" t="b">
        <f>IF(I30&lt;&gt;I31,FALSE,TRUE)</f>
        <v>1</v>
      </c>
      <c r="J32" t="b">
        <f>IF(J30&lt;&gt;J31,FALSE,TRUE)</f>
        <v>1</v>
      </c>
      <c r="K32" t="s">
        <v>54</v>
      </c>
      <c r="L32" t="b">
        <f>IF(L30&lt;&gt;L31,FALSE,TRUE)</f>
        <v>1</v>
      </c>
      <c r="M32" t="b">
        <f>IF(M30&lt;&gt;M31,FALSE,TRUE)</f>
        <v>1</v>
      </c>
      <c r="N32" t="b">
        <f>IF(N30&lt;&gt;N31,FALSE,TRUE)</f>
        <v>1</v>
      </c>
      <c r="O32" t="b">
        <f>IF(O30&lt;&gt;O31,FALSE,TRUE)</f>
        <v>1</v>
      </c>
      <c r="P32" t="s">
        <v>54</v>
      </c>
      <c r="Q32" t="b">
        <f>IF(Q30&lt;&gt;Q31,FALSE,TRUE)</f>
        <v>1</v>
      </c>
      <c r="R32" t="b">
        <f>IF(R30&lt;&gt;R31,FALSE,TRUE)</f>
        <v>1</v>
      </c>
      <c r="S32" t="b">
        <f>IF(S30&lt;&gt;S31,FALSE,TRUE)</f>
        <v>1</v>
      </c>
      <c r="T32" t="b">
        <f>IF(T30&lt;&gt;T31,FALSE,TRUE)</f>
        <v>1</v>
      </c>
      <c r="U32" t="s">
        <v>54</v>
      </c>
      <c r="V32" t="b">
        <f>IF(V30&lt;&gt;V31,FALSE,TRUE)</f>
        <v>1</v>
      </c>
      <c r="W32" t="b">
        <f>IF(W30&lt;&gt;W31,FALSE,TRUE)</f>
        <v>1</v>
      </c>
      <c r="X32" t="b">
        <f>IF(X30&lt;&gt;X31,FALSE,TRUE)</f>
        <v>1</v>
      </c>
      <c r="Y32" t="b">
        <f>IF(Y30&lt;&gt;Y31,FALSE,TRUE)</f>
        <v>1</v>
      </c>
      <c r="Z32" t="s">
        <v>54</v>
      </c>
      <c r="AA32" t="b">
        <f>IF(AA30&lt;&gt;AA31,FALSE,TRUE)</f>
        <v>1</v>
      </c>
      <c r="AB32" t="b">
        <f>IF(AB30&lt;&gt;AB31,FALSE,TRUE)</f>
        <v>1</v>
      </c>
      <c r="AC32" t="b">
        <f>IF(AC30&lt;&gt;AC31,FALSE,TRUE)</f>
        <v>1</v>
      </c>
      <c r="AD32" t="b">
        <f>IF(AD30&lt;&gt;AD31,FALSE,TRUE)</f>
        <v>1</v>
      </c>
      <c r="AE32" t="s">
        <v>54</v>
      </c>
      <c r="AF32" t="b">
        <f>IF(AF30&lt;&gt;AF31,FALSE,TRUE)</f>
        <v>1</v>
      </c>
      <c r="AG32" t="b">
        <f>IF(AG30&lt;&gt;AG31,FALSE,TRUE)</f>
        <v>1</v>
      </c>
      <c r="AH32" t="b">
        <f>IF(AH30&lt;&gt;AH31,FALSE,TRUE)</f>
        <v>1</v>
      </c>
      <c r="AI32" t="b">
        <f>IF(AI30&lt;&gt;AI31,FALSE,TRUE)</f>
        <v>1</v>
      </c>
      <c r="AJ32" t="s">
        <v>54</v>
      </c>
      <c r="AK32" t="b">
        <f>IF(AK30&lt;&gt;AK31,FALSE,TRUE)</f>
        <v>1</v>
      </c>
      <c r="AL32" t="b">
        <f>IF(AL30&lt;&gt;AL31,FALSE,TRUE)</f>
        <v>1</v>
      </c>
      <c r="AM32" t="b">
        <f>IF(AM30&lt;&gt;AM31,FALSE,TRUE)</f>
        <v>1</v>
      </c>
      <c r="AN32" t="b">
        <f>IF(AN30&lt;&gt;AN31,FALSE,TRUE)</f>
        <v>1</v>
      </c>
      <c r="AO32" t="s">
        <v>54</v>
      </c>
      <c r="AP32" t="b">
        <f>IF(AP30&lt;&gt;AP31,FALSE,TRUE)</f>
        <v>1</v>
      </c>
      <c r="AQ32" t="b">
        <f>IF(AQ30&lt;&gt;AQ31,FALSE,TRUE)</f>
        <v>1</v>
      </c>
      <c r="AR32" t="b">
        <f>IF(AR30&lt;&gt;AR31,FALSE,TRUE)</f>
        <v>1</v>
      </c>
      <c r="AS32" t="b">
        <f>IF(AS30&lt;&gt;AS31,FALSE,TRUE)</f>
        <v>1</v>
      </c>
      <c r="AT32" t="s">
        <v>54</v>
      </c>
      <c r="AU32" t="b">
        <f>IF(AU30&lt;&gt;AU31,FALSE,TRUE)</f>
        <v>1</v>
      </c>
      <c r="AV32" t="b">
        <f>IF(AV30&lt;&gt;AV31,FALSE,TRUE)</f>
        <v>1</v>
      </c>
      <c r="AW32" t="b">
        <f>IF(AW30&lt;&gt;AW31,FALSE,TRUE)</f>
        <v>1</v>
      </c>
      <c r="AX32" t="b">
        <f>IF(AX30&lt;&gt;AX31,FALSE,TRUE)</f>
        <v>1</v>
      </c>
    </row>
  </sheetData>
  <mergeCells count="50">
    <mergeCell ref="A3:A4"/>
    <mergeCell ref="B3:B4"/>
    <mergeCell ref="C3:C4"/>
    <mergeCell ref="F3:F4"/>
    <mergeCell ref="G3:G4"/>
    <mergeCell ref="I3:I4"/>
    <mergeCell ref="D3:D4"/>
    <mergeCell ref="E3:E4"/>
    <mergeCell ref="N3:N4"/>
    <mergeCell ref="O3:O4"/>
    <mergeCell ref="H3:H4"/>
    <mergeCell ref="J3:J4"/>
    <mergeCell ref="K3:K4"/>
    <mergeCell ref="L3:L4"/>
    <mergeCell ref="M3:M4"/>
    <mergeCell ref="V3:V4"/>
    <mergeCell ref="P3:P4"/>
    <mergeCell ref="R3:R4"/>
    <mergeCell ref="S3:S4"/>
    <mergeCell ref="T3:T4"/>
    <mergeCell ref="U3:U4"/>
    <mergeCell ref="Q3:Q4"/>
    <mergeCell ref="Z3:Z4"/>
    <mergeCell ref="AA3:AA4"/>
    <mergeCell ref="AB3:AB4"/>
    <mergeCell ref="AC3:AC4"/>
    <mergeCell ref="W3:W4"/>
    <mergeCell ref="X3:X4"/>
    <mergeCell ref="Y3:Y4"/>
    <mergeCell ref="AH3:AH4"/>
    <mergeCell ref="AI3:AI4"/>
    <mergeCell ref="AJ3:AJ4"/>
    <mergeCell ref="AK3:AK4"/>
    <mergeCell ref="AD3:AD4"/>
    <mergeCell ref="AE3:AE4"/>
    <mergeCell ref="AF3:AF4"/>
    <mergeCell ref="AG3:AG4"/>
    <mergeCell ref="AP3:AP4"/>
    <mergeCell ref="AQ3:AQ4"/>
    <mergeCell ref="AR3:AR4"/>
    <mergeCell ref="AS3:AS4"/>
    <mergeCell ref="AL3:AL4"/>
    <mergeCell ref="AM3:AM4"/>
    <mergeCell ref="AN3:AN4"/>
    <mergeCell ref="AO3:AO4"/>
    <mergeCell ref="AX3:AX4"/>
    <mergeCell ref="AT3:AT4"/>
    <mergeCell ref="AU3:AU4"/>
    <mergeCell ref="AV3:AV4"/>
    <mergeCell ref="AW3:AW4"/>
  </mergeCells>
  <phoneticPr fontId="10" type="noConversion"/>
  <conditionalFormatting sqref="AU32:AX32 AP32:AS32 AK32:AN32 AF32:AI32 AA32:AD32 V32:Y32 Q32:T32 L32:O32 B32:E32 G32:J32">
    <cfRule type="cellIs" dxfId="1" priority="1" stopIfTrue="1" operator="equal">
      <formula>TRUE</formula>
    </cfRule>
    <cfRule type="cellIs" dxfId="0" priority="2" stopIfTrue="1" operator="equal">
      <formula>FALSE</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T46"/>
  <sheetViews>
    <sheetView view="pageBreakPreview" topLeftCell="A15" zoomScale="80" zoomScaleNormal="100" zoomScaleSheetLayoutView="80" workbookViewId="0">
      <selection activeCell="S9" sqref="S9"/>
    </sheetView>
  </sheetViews>
  <sheetFormatPr defaultRowHeight="15" x14ac:dyDescent="0.25"/>
  <cols>
    <col min="1" max="1" width="14" bestFit="1" customWidth="1"/>
    <col min="2" max="2" width="9.5703125" bestFit="1" customWidth="1"/>
    <col min="4" max="4" width="0.5703125" customWidth="1"/>
    <col min="5" max="5" width="5.42578125" customWidth="1"/>
    <col min="7" max="7" width="12.28515625" bestFit="1" customWidth="1"/>
    <col min="9" max="9" width="0.5703125" customWidth="1"/>
  </cols>
  <sheetData>
    <row r="1" spans="1:20" x14ac:dyDescent="0.25">
      <c r="A1" s="2"/>
      <c r="B1" s="2"/>
      <c r="C1" s="2"/>
      <c r="D1" s="2"/>
      <c r="E1" s="2"/>
      <c r="F1" s="2"/>
      <c r="G1" s="2"/>
      <c r="H1" s="2"/>
      <c r="I1" s="2"/>
      <c r="J1" s="2"/>
      <c r="K1" s="2"/>
      <c r="L1" s="2"/>
      <c r="M1" s="2"/>
      <c r="N1" s="2"/>
    </row>
    <row r="2" spans="1:20" ht="24.75" customHeight="1" x14ac:dyDescent="0.45">
      <c r="B2" s="63" t="str">
        <f>Database!A8</f>
        <v xml:space="preserve">Plate 1 A-D  </v>
      </c>
      <c r="C2" s="64" t="str">
        <f>Database!B3</f>
        <v>Vitrinite Reflectance Measurements, Histogram and Images</v>
      </c>
      <c r="D2" s="31"/>
      <c r="E2" s="32"/>
      <c r="F2" s="32"/>
      <c r="G2" s="32"/>
      <c r="H2" s="32"/>
      <c r="I2" s="32"/>
      <c r="J2" s="32"/>
      <c r="K2" s="32"/>
      <c r="L2" s="33"/>
      <c r="M2" s="33"/>
    </row>
    <row r="3" spans="1:20" x14ac:dyDescent="0.25">
      <c r="H3" s="2"/>
      <c r="I3" s="2"/>
      <c r="J3" s="2"/>
      <c r="K3" s="2"/>
      <c r="L3" s="2"/>
      <c r="M3" s="3"/>
      <c r="N3" s="2"/>
    </row>
    <row r="4" spans="1:20" ht="15.75" x14ac:dyDescent="0.25">
      <c r="A4" s="4" t="s">
        <v>0</v>
      </c>
      <c r="B4" s="6" t="str">
        <f>Database!C1</f>
        <v>Husky Energy</v>
      </c>
      <c r="E4" s="5"/>
      <c r="F4" s="5"/>
      <c r="G4" s="2"/>
      <c r="H4" s="7"/>
      <c r="I4" s="7"/>
      <c r="J4" s="2"/>
      <c r="K4" s="8"/>
      <c r="L4" s="9"/>
      <c r="M4" s="10"/>
      <c r="N4" s="11"/>
    </row>
    <row r="5" spans="1:20" ht="15.75" x14ac:dyDescent="0.25">
      <c r="A5" s="4" t="s">
        <v>13</v>
      </c>
      <c r="B5" s="6" t="str">
        <f>Database!C8</f>
        <v>Canol</v>
      </c>
      <c r="E5" s="5"/>
      <c r="F5" s="5"/>
      <c r="G5" s="5"/>
      <c r="H5" s="7"/>
      <c r="I5" s="7"/>
      <c r="J5" s="30" t="s">
        <v>9</v>
      </c>
      <c r="K5" s="14"/>
    </row>
    <row r="6" spans="1:20" ht="15.75" x14ac:dyDescent="0.25">
      <c r="A6" s="4" t="s">
        <v>4</v>
      </c>
      <c r="B6" s="6" t="str">
        <f>Database!B8</f>
        <v>Canada</v>
      </c>
      <c r="E6" s="5"/>
      <c r="F6" s="5"/>
      <c r="G6" s="5"/>
      <c r="H6" s="7"/>
      <c r="I6" s="7"/>
      <c r="J6" s="89">
        <f>Database!G8</f>
        <v>0.81610000000000005</v>
      </c>
      <c r="K6" s="89">
        <f>Database!H8</f>
        <v>0.90400000000000003</v>
      </c>
      <c r="L6" s="89">
        <f>Database!I8</f>
        <v>0.9143</v>
      </c>
      <c r="M6" s="89">
        <f>Database!J8</f>
        <v>0.91959999999999997</v>
      </c>
      <c r="N6" s="89">
        <f>Database!K8</f>
        <v>0.93369999999999997</v>
      </c>
      <c r="O6" s="89">
        <f>Database!L8</f>
        <v>0.95430000000000004</v>
      </c>
      <c r="P6" s="89">
        <f>Database!M8</f>
        <v>0.96109999999999995</v>
      </c>
      <c r="Q6" s="89">
        <f>Database!N8</f>
        <v>0.96560000000000001</v>
      </c>
      <c r="R6" s="89">
        <f>Database!O8</f>
        <v>1.0389999999999999</v>
      </c>
      <c r="S6" s="89">
        <f>Database!P8</f>
        <v>1.0680000000000001</v>
      </c>
    </row>
    <row r="7" spans="1:20" ht="15.75" x14ac:dyDescent="0.25">
      <c r="A7" s="4" t="s">
        <v>81</v>
      </c>
      <c r="B7" s="116">
        <f>Database!D8</f>
        <v>1175</v>
      </c>
      <c r="C7" s="12"/>
      <c r="D7" s="12"/>
      <c r="E7" s="13" t="s">
        <v>15</v>
      </c>
      <c r="F7" s="15" t="str">
        <f>Database!E8</f>
        <v>Slater River H-64</v>
      </c>
      <c r="G7" s="5"/>
      <c r="J7" s="89">
        <f>Database!Q8</f>
        <v>1.0780000000000001</v>
      </c>
      <c r="K7" s="89">
        <f>Database!R8</f>
        <v>1.0920000000000001</v>
      </c>
      <c r="L7" s="89">
        <f>Database!S8</f>
        <v>1.1120000000000001</v>
      </c>
      <c r="M7" s="89">
        <f>Database!T8</f>
        <v>1.1459999999999999</v>
      </c>
      <c r="N7" s="89">
        <f>Database!U8</f>
        <v>1.161</v>
      </c>
      <c r="O7" s="89">
        <f>Database!V8</f>
        <v>1.1779999999999999</v>
      </c>
      <c r="P7" s="89">
        <f>Database!W8</f>
        <v>1.18</v>
      </c>
      <c r="Q7" s="89">
        <f>Database!X8</f>
        <v>1.196</v>
      </c>
      <c r="R7" s="89"/>
      <c r="S7" s="89"/>
    </row>
    <row r="8" spans="1:20" ht="15.75" x14ac:dyDescent="0.25">
      <c r="A8" s="16" t="s">
        <v>5</v>
      </c>
      <c r="B8" s="17"/>
      <c r="C8" s="24">
        <f>MIN(J6:S10)</f>
        <v>0.81610000000000005</v>
      </c>
      <c r="D8" s="59"/>
      <c r="E8" s="123" t="s">
        <v>79</v>
      </c>
      <c r="F8" s="124"/>
      <c r="G8" s="124"/>
      <c r="H8" s="124"/>
      <c r="I8" s="58"/>
      <c r="J8" s="89"/>
      <c r="K8" s="89"/>
      <c r="L8" s="89"/>
      <c r="M8" s="89"/>
      <c r="N8" s="89"/>
      <c r="O8" s="89"/>
      <c r="P8" s="89"/>
      <c r="Q8" s="89"/>
      <c r="R8" s="89"/>
      <c r="S8" s="89"/>
      <c r="T8" s="89"/>
    </row>
    <row r="9" spans="1:20" ht="15.75" x14ac:dyDescent="0.25">
      <c r="A9" s="18" t="s">
        <v>6</v>
      </c>
      <c r="B9" s="19"/>
      <c r="C9" s="24">
        <f>MAX(J6:S10)</f>
        <v>1.196</v>
      </c>
      <c r="D9" s="59"/>
      <c r="E9" s="123"/>
      <c r="F9" s="124"/>
      <c r="G9" s="124"/>
      <c r="H9" s="124"/>
      <c r="I9" s="58"/>
      <c r="J9" s="112"/>
      <c r="K9" s="112"/>
      <c r="L9" s="112"/>
      <c r="M9" s="112"/>
      <c r="N9" s="112"/>
      <c r="O9" s="112"/>
      <c r="P9" s="112"/>
      <c r="Q9" s="112"/>
      <c r="R9" s="112"/>
      <c r="S9" s="112"/>
    </row>
    <row r="10" spans="1:20" ht="15.75" x14ac:dyDescent="0.25">
      <c r="A10" s="18" t="s">
        <v>7</v>
      </c>
      <c r="B10" s="19"/>
      <c r="C10" s="25">
        <f>AVERAGE(J6:S10)</f>
        <v>1.0343722222222222</v>
      </c>
      <c r="D10" s="60"/>
      <c r="E10" s="123"/>
      <c r="F10" s="124"/>
      <c r="G10" s="124"/>
      <c r="H10" s="124"/>
      <c r="I10" s="58"/>
      <c r="J10" s="113"/>
      <c r="K10" s="113"/>
      <c r="L10" s="113"/>
      <c r="M10" s="113"/>
      <c r="N10" s="113"/>
      <c r="O10" s="113"/>
      <c r="P10" s="113"/>
      <c r="Q10" s="113"/>
      <c r="R10" s="113"/>
      <c r="S10" s="113"/>
    </row>
    <row r="11" spans="1:20" ht="15.75" x14ac:dyDescent="0.25">
      <c r="A11" s="18" t="s">
        <v>12</v>
      </c>
      <c r="B11" s="19"/>
      <c r="C11" s="26">
        <f>COUNT(J6:S10)</f>
        <v>18</v>
      </c>
      <c r="D11" s="61"/>
      <c r="E11" s="123"/>
      <c r="F11" s="124"/>
      <c r="G11" s="124"/>
      <c r="H11" s="124"/>
      <c r="I11" s="58"/>
      <c r="O11" t="s">
        <v>49</v>
      </c>
    </row>
    <row r="12" spans="1:20" ht="15.75" x14ac:dyDescent="0.25">
      <c r="A12" s="20" t="s">
        <v>8</v>
      </c>
      <c r="B12" s="21"/>
      <c r="C12" s="24">
        <f>STDEV(J6:S10)</f>
        <v>0.11574122152231199</v>
      </c>
      <c r="D12" s="59"/>
      <c r="E12" s="123"/>
      <c r="F12" s="124"/>
      <c r="G12" s="124"/>
      <c r="H12" s="124"/>
      <c r="I12" s="58"/>
    </row>
    <row r="13" spans="1:20" x14ac:dyDescent="0.25">
      <c r="A13" s="38"/>
      <c r="B13" s="38"/>
      <c r="C13" s="38"/>
      <c r="D13" s="38"/>
    </row>
    <row r="33" spans="1:11" ht="16.5" customHeight="1" x14ac:dyDescent="0.25">
      <c r="A33" s="53"/>
      <c r="B33" s="56"/>
      <c r="C33" s="56"/>
      <c r="D33" s="56"/>
      <c r="E33" s="56"/>
      <c r="F33" s="54"/>
      <c r="G33" s="55"/>
      <c r="H33" s="55"/>
      <c r="I33" s="55"/>
      <c r="J33" s="55"/>
      <c r="K33" s="55"/>
    </row>
    <row r="34" spans="1:11" x14ac:dyDescent="0.25">
      <c r="A34" s="56"/>
      <c r="B34" s="56"/>
      <c r="C34" s="56"/>
      <c r="D34" s="56"/>
      <c r="E34" s="56"/>
      <c r="F34" s="55"/>
      <c r="G34" s="55"/>
      <c r="H34" s="55"/>
      <c r="I34" s="55"/>
      <c r="J34" s="55"/>
      <c r="K34" s="55"/>
    </row>
    <row r="35" spans="1:11" x14ac:dyDescent="0.25">
      <c r="A35" s="56"/>
      <c r="B35" s="56"/>
      <c r="C35" s="56"/>
      <c r="D35" s="56"/>
      <c r="E35" s="56"/>
      <c r="F35" s="55"/>
      <c r="G35" s="55"/>
      <c r="H35" s="55"/>
      <c r="I35" s="55"/>
      <c r="J35" s="55"/>
      <c r="K35" s="55"/>
    </row>
    <row r="36" spans="1:11" x14ac:dyDescent="0.25">
      <c r="A36" s="56"/>
      <c r="B36" s="56"/>
      <c r="C36" s="56"/>
      <c r="D36" s="56"/>
      <c r="E36" s="56"/>
      <c r="F36" s="55"/>
      <c r="G36" s="55"/>
      <c r="H36" s="55"/>
      <c r="I36" s="55"/>
      <c r="J36" s="55"/>
      <c r="K36" s="55"/>
    </row>
    <row r="37" spans="1:11" x14ac:dyDescent="0.25">
      <c r="A37" s="56"/>
      <c r="B37" s="56"/>
      <c r="C37" s="56"/>
      <c r="D37" s="56"/>
      <c r="E37" s="56"/>
      <c r="F37" s="55"/>
      <c r="G37" s="55"/>
      <c r="H37" s="55"/>
      <c r="I37" s="55"/>
      <c r="J37" s="55"/>
      <c r="K37" s="55"/>
    </row>
    <row r="38" spans="1:11" x14ac:dyDescent="0.25">
      <c r="A38" s="56"/>
      <c r="B38" s="56"/>
      <c r="C38" s="56"/>
      <c r="D38" s="56"/>
      <c r="E38" s="56"/>
      <c r="F38" s="55"/>
      <c r="G38" s="55"/>
      <c r="H38" s="55"/>
      <c r="I38" s="55"/>
      <c r="J38" s="55"/>
      <c r="K38" s="55"/>
    </row>
    <row r="39" spans="1:11" x14ac:dyDescent="0.25">
      <c r="A39" s="56"/>
      <c r="B39" s="56"/>
      <c r="C39" s="56"/>
      <c r="D39" s="56"/>
      <c r="E39" s="56"/>
      <c r="F39" s="55"/>
      <c r="G39" s="55"/>
      <c r="H39" s="55"/>
      <c r="I39" s="55"/>
      <c r="J39" s="55"/>
      <c r="K39" s="55"/>
    </row>
    <row r="40" spans="1:11" x14ac:dyDescent="0.25">
      <c r="A40" s="56"/>
      <c r="B40" s="56"/>
      <c r="C40" s="56"/>
      <c r="D40" s="56"/>
      <c r="E40" s="56"/>
      <c r="F40" s="55"/>
      <c r="G40" s="55"/>
      <c r="H40" s="55"/>
      <c r="I40" s="55"/>
      <c r="J40" s="55"/>
      <c r="K40" s="55"/>
    </row>
    <row r="41" spans="1:11" x14ac:dyDescent="0.25">
      <c r="A41" s="56"/>
      <c r="B41" s="56"/>
      <c r="C41" s="56"/>
      <c r="D41" s="56"/>
      <c r="E41" s="56"/>
      <c r="F41" s="55"/>
      <c r="G41" s="55"/>
      <c r="H41" s="55"/>
      <c r="I41" s="55"/>
      <c r="J41" s="55"/>
      <c r="K41" s="55"/>
    </row>
    <row r="42" spans="1:11" x14ac:dyDescent="0.25">
      <c r="A42" s="56"/>
      <c r="B42" s="56"/>
      <c r="C42" s="56"/>
      <c r="D42" s="56"/>
      <c r="E42" s="56"/>
      <c r="F42" s="55"/>
      <c r="G42" s="55"/>
      <c r="H42" s="55"/>
      <c r="I42" s="55"/>
      <c r="J42" s="55"/>
      <c r="K42" s="55"/>
    </row>
    <row r="43" spans="1:11" x14ac:dyDescent="0.25">
      <c r="A43" s="56"/>
      <c r="B43" s="56"/>
      <c r="C43" s="56"/>
      <c r="D43" s="56"/>
      <c r="E43" s="56"/>
      <c r="F43" s="55"/>
      <c r="G43" s="55"/>
      <c r="H43" s="55"/>
      <c r="I43" s="55"/>
      <c r="J43" s="55"/>
      <c r="K43" s="55"/>
    </row>
    <row r="44" spans="1:11" x14ac:dyDescent="0.25">
      <c r="A44" s="56"/>
      <c r="B44" s="56"/>
      <c r="C44" s="56"/>
      <c r="D44" s="56"/>
      <c r="E44" s="56"/>
      <c r="F44" s="55"/>
      <c r="G44" s="55"/>
      <c r="H44" s="55"/>
      <c r="I44" s="55"/>
      <c r="J44" s="55"/>
      <c r="K44" s="55"/>
    </row>
    <row r="45" spans="1:11" x14ac:dyDescent="0.25">
      <c r="A45" s="56"/>
      <c r="B45" s="56"/>
      <c r="C45" s="56"/>
      <c r="D45" s="56"/>
      <c r="E45" s="56"/>
      <c r="F45" s="55"/>
      <c r="G45" s="55"/>
      <c r="H45" s="55"/>
      <c r="I45" s="55"/>
      <c r="J45" s="55"/>
      <c r="K45" s="55"/>
    </row>
    <row r="46" spans="1:11" x14ac:dyDescent="0.25">
      <c r="A46" s="56"/>
      <c r="B46" s="56"/>
      <c r="C46" s="56"/>
      <c r="D46" s="56"/>
      <c r="E46" s="56"/>
      <c r="F46" s="55"/>
      <c r="G46" s="55"/>
      <c r="H46" s="55"/>
      <c r="I46" s="55"/>
      <c r="J46" s="55"/>
      <c r="K46" s="55"/>
    </row>
  </sheetData>
  <mergeCells count="1">
    <mergeCell ref="E8:H12"/>
  </mergeCells>
  <phoneticPr fontId="10" type="noConversion"/>
  <printOptions verticalCentered="1"/>
  <pageMargins left="1.06" right="1.06" top="0.59" bottom="0.55000000000000004" header="0.5" footer="0.5"/>
  <pageSetup scale="70" orientation="landscape" r:id="rId1"/>
  <rowBreaks count="1" manualBreakCount="1">
    <brk id="46" max="17" man="1"/>
  </rowBreaks>
  <drawing r:id="rId2"/>
  <legacyDrawing r:id="rId3"/>
  <mc:AlternateContent xmlns:mc="http://schemas.openxmlformats.org/markup-compatibility/2006">
    <mc:Choice Requires="x14">
      <controls>
        <mc:AlternateContent xmlns:mc="http://schemas.openxmlformats.org/markup-compatibility/2006">
          <mc:Choice Requires="x14">
            <control shapeId="2183" r:id="rId4" name="Button 135">
              <controlPr defaultSize="0" print="0" autoFill="0" autoPict="0" macro="[0]!VoR">
                <anchor moveWithCells="1" sizeWithCells="1">
                  <from>
                    <xdr:col>20</xdr:col>
                    <xdr:colOff>457200</xdr:colOff>
                    <xdr:row>14</xdr:row>
                    <xdr:rowOff>47625</xdr:rowOff>
                  </from>
                  <to>
                    <xdr:col>22</xdr:col>
                    <xdr:colOff>114300</xdr:colOff>
                    <xdr:row>15</xdr:row>
                    <xdr:rowOff>76200</xdr:rowOff>
                  </to>
                </anchor>
              </controlPr>
            </control>
          </mc:Choice>
        </mc:AlternateContent>
        <mc:AlternateContent xmlns:mc="http://schemas.openxmlformats.org/markup-compatibility/2006">
          <mc:Choice Requires="x14">
            <control shapeId="2184" r:id="rId5" name="Button 136">
              <controlPr defaultSize="0" print="0" autoFill="0" autoPict="0" macro="[0]!Macrojacobsformula">
                <anchor moveWithCells="1" sizeWithCells="1">
                  <from>
                    <xdr:col>20</xdr:col>
                    <xdr:colOff>438150</xdr:colOff>
                    <xdr:row>10</xdr:row>
                    <xdr:rowOff>9525</xdr:rowOff>
                  </from>
                  <to>
                    <xdr:col>22</xdr:col>
                    <xdr:colOff>85725</xdr:colOff>
                    <xdr:row>11</xdr:row>
                    <xdr:rowOff>114300</xdr:rowOff>
                  </to>
                </anchor>
              </controlPr>
            </control>
          </mc:Choice>
        </mc:AlternateContent>
        <mc:AlternateContent xmlns:mc="http://schemas.openxmlformats.org/markup-compatibility/2006">
          <mc:Choice Requires="x14">
            <control shapeId="2185" r:id="rId6" name="Button 137">
              <controlPr defaultSize="0" print="0" autoFill="0" autoPict="0" macro="[0]!Macrodeirdrejacobs">
                <anchor moveWithCells="1">
                  <from>
                    <xdr:col>20</xdr:col>
                    <xdr:colOff>542925</xdr:colOff>
                    <xdr:row>12</xdr:row>
                    <xdr:rowOff>85725</xdr:rowOff>
                  </from>
                  <to>
                    <xdr:col>21</xdr:col>
                    <xdr:colOff>581025</xdr:colOff>
                    <xdr:row>13</xdr:row>
                    <xdr:rowOff>152400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S46"/>
  <sheetViews>
    <sheetView view="pageBreakPreview" topLeftCell="A15" zoomScale="80" zoomScaleNormal="100" zoomScaleSheetLayoutView="80" workbookViewId="0">
      <selection activeCell="X36" sqref="X36"/>
    </sheetView>
  </sheetViews>
  <sheetFormatPr defaultRowHeight="15" x14ac:dyDescent="0.25"/>
  <cols>
    <col min="1" max="1" width="14" bestFit="1" customWidth="1"/>
    <col min="2" max="2" width="9.5703125" bestFit="1" customWidth="1"/>
    <col min="4" max="4" width="0.7109375" customWidth="1"/>
    <col min="5" max="5" width="5.42578125" customWidth="1"/>
    <col min="7" max="7" width="12.28515625" bestFit="1" customWidth="1"/>
    <col min="9" max="9" width="0.7109375" customWidth="1"/>
  </cols>
  <sheetData>
    <row r="1" spans="1:19" x14ac:dyDescent="0.25">
      <c r="A1" s="2"/>
      <c r="B1" s="2"/>
      <c r="C1" s="2"/>
      <c r="D1" s="2"/>
      <c r="E1" s="2"/>
      <c r="F1" s="2"/>
      <c r="G1" s="2"/>
      <c r="H1" s="2"/>
      <c r="I1" s="2"/>
      <c r="J1" s="2"/>
      <c r="K1" s="2"/>
      <c r="L1" s="2"/>
      <c r="M1" s="2"/>
      <c r="N1" s="2"/>
    </row>
    <row r="2" spans="1:19" ht="24.75" customHeight="1" x14ac:dyDescent="0.45">
      <c r="B2" s="63" t="str">
        <f>Database!A9</f>
        <v xml:space="preserve">Plate 2 A-D  </v>
      </c>
      <c r="C2" s="31" t="str">
        <f>Database!B3</f>
        <v>Vitrinite Reflectance Measurements, Histogram and Images</v>
      </c>
      <c r="D2" s="31"/>
      <c r="E2" s="32"/>
      <c r="F2" s="32"/>
      <c r="G2" s="32"/>
      <c r="H2" s="32"/>
      <c r="I2" s="32"/>
      <c r="J2" s="32"/>
      <c r="K2" s="32"/>
      <c r="L2" s="33"/>
      <c r="M2" s="33"/>
    </row>
    <row r="3" spans="1:19" x14ac:dyDescent="0.25">
      <c r="H3" s="2"/>
      <c r="I3" s="2"/>
      <c r="J3" s="2"/>
      <c r="K3" s="2"/>
      <c r="L3" s="2"/>
      <c r="M3" s="3"/>
      <c r="N3" s="2"/>
    </row>
    <row r="4" spans="1:19" ht="15.75" x14ac:dyDescent="0.25">
      <c r="A4" s="4" t="s">
        <v>0</v>
      </c>
      <c r="B4" s="6" t="str">
        <f>Database!C1</f>
        <v>Husky Energy</v>
      </c>
      <c r="E4" s="5"/>
      <c r="F4" s="5"/>
      <c r="G4" s="2"/>
      <c r="H4" s="7"/>
      <c r="I4" s="7"/>
      <c r="J4" s="2"/>
      <c r="K4" s="8"/>
      <c r="L4" s="9"/>
      <c r="M4" s="10"/>
      <c r="N4" s="11"/>
    </row>
    <row r="5" spans="1:19" ht="15.75" x14ac:dyDescent="0.25">
      <c r="A5" s="4" t="s">
        <v>13</v>
      </c>
      <c r="B5" s="6" t="str">
        <f>Database!C9</f>
        <v>Canol</v>
      </c>
      <c r="E5" s="5"/>
      <c r="F5" s="5"/>
      <c r="G5" s="5"/>
      <c r="H5" s="7"/>
      <c r="I5" s="7"/>
      <c r="J5" s="30" t="s">
        <v>9</v>
      </c>
      <c r="K5" s="14"/>
    </row>
    <row r="6" spans="1:19" ht="15.75" x14ac:dyDescent="0.25">
      <c r="A6" s="4" t="s">
        <v>4</v>
      </c>
      <c r="B6" s="6" t="str">
        <f>Database!B9</f>
        <v>Canada</v>
      </c>
      <c r="E6" s="5"/>
      <c r="F6" s="5"/>
      <c r="G6" s="5"/>
      <c r="H6" s="7"/>
      <c r="I6" s="7"/>
      <c r="J6" s="89">
        <f>Database!G9</f>
        <v>0.83189999999999997</v>
      </c>
      <c r="K6" s="89">
        <f>Database!H9</f>
        <v>0.83840000000000003</v>
      </c>
      <c r="L6" s="89">
        <f>Database!I9</f>
        <v>0.85309999999999997</v>
      </c>
      <c r="M6" s="89">
        <f>Database!J9</f>
        <v>0.87829999999999997</v>
      </c>
      <c r="N6" s="89">
        <f>Database!K9</f>
        <v>0.89480000000000004</v>
      </c>
      <c r="O6" s="89">
        <f>Database!L9</f>
        <v>0.92669999999999997</v>
      </c>
      <c r="P6" s="89">
        <f>Database!M9</f>
        <v>0.99839999999999995</v>
      </c>
      <c r="Q6" s="89"/>
      <c r="R6" s="89"/>
      <c r="S6" s="89"/>
    </row>
    <row r="7" spans="1:19" ht="15.75" x14ac:dyDescent="0.25">
      <c r="A7" s="4" t="s">
        <v>81</v>
      </c>
      <c r="B7" s="116">
        <f>Database!D9</f>
        <v>1186.7</v>
      </c>
      <c r="C7" s="12"/>
      <c r="D7" s="12"/>
      <c r="E7" s="13" t="s">
        <v>15</v>
      </c>
      <c r="F7" s="15" t="str">
        <f>Database!E9</f>
        <v>Slater River H-64</v>
      </c>
      <c r="G7" s="5"/>
      <c r="J7" s="89"/>
      <c r="K7" s="89"/>
      <c r="L7" s="89"/>
      <c r="M7" s="89"/>
      <c r="N7" s="89"/>
      <c r="O7" s="89"/>
      <c r="P7" s="89"/>
      <c r="Q7" s="89"/>
      <c r="R7" s="89"/>
      <c r="S7" s="89"/>
    </row>
    <row r="8" spans="1:19" ht="15.75" x14ac:dyDescent="0.25">
      <c r="A8" s="16" t="s">
        <v>5</v>
      </c>
      <c r="B8" s="17"/>
      <c r="C8" s="65">
        <f>MIN(J6:S10)</f>
        <v>0.83189999999999997</v>
      </c>
      <c r="D8" s="59"/>
      <c r="E8" s="123" t="s">
        <v>74</v>
      </c>
      <c r="F8" s="124"/>
      <c r="G8" s="124"/>
      <c r="H8" s="124"/>
      <c r="I8" s="58"/>
      <c r="J8" s="89"/>
      <c r="K8" s="89"/>
      <c r="L8" s="89"/>
      <c r="M8" s="89"/>
      <c r="N8" s="89"/>
      <c r="O8" s="89"/>
      <c r="P8" s="89"/>
      <c r="Q8" s="89"/>
      <c r="R8" s="89"/>
      <c r="S8" s="89"/>
    </row>
    <row r="9" spans="1:19" ht="15.75" x14ac:dyDescent="0.25">
      <c r="A9" s="18" t="s">
        <v>6</v>
      </c>
      <c r="B9" s="19"/>
      <c r="C9" s="65">
        <f>MAX(J6:S10)</f>
        <v>0.99839999999999995</v>
      </c>
      <c r="D9" s="59"/>
      <c r="E9" s="123"/>
      <c r="F9" s="124"/>
      <c r="G9" s="124"/>
      <c r="H9" s="124"/>
      <c r="I9" s="58"/>
      <c r="J9" s="112"/>
      <c r="K9" s="112"/>
      <c r="L9" s="112"/>
      <c r="M9" s="112"/>
      <c r="N9" s="112"/>
      <c r="O9" s="112"/>
      <c r="P9" s="112"/>
      <c r="Q9" s="112"/>
      <c r="R9" s="112"/>
      <c r="S9" s="112"/>
    </row>
    <row r="10" spans="1:19" ht="15.75" x14ac:dyDescent="0.25">
      <c r="A10" s="18" t="s">
        <v>7</v>
      </c>
      <c r="B10" s="19"/>
      <c r="C10" s="66">
        <f>AVERAGE(J6:S10)</f>
        <v>0.88880000000000003</v>
      </c>
      <c r="D10" s="60"/>
      <c r="E10" s="123"/>
      <c r="F10" s="124"/>
      <c r="G10" s="124"/>
      <c r="H10" s="124"/>
      <c r="I10" s="58"/>
      <c r="J10" s="113"/>
      <c r="K10" s="113"/>
      <c r="L10" s="113"/>
      <c r="M10" s="113"/>
      <c r="N10" s="113"/>
      <c r="O10" s="113"/>
      <c r="P10" s="113"/>
      <c r="Q10" s="113"/>
      <c r="R10" s="113"/>
      <c r="S10" s="113"/>
    </row>
    <row r="11" spans="1:19" ht="15.75" x14ac:dyDescent="0.25">
      <c r="A11" s="18" t="s">
        <v>12</v>
      </c>
      <c r="B11" s="19"/>
      <c r="C11" s="67">
        <f>COUNT(J6:S10)</f>
        <v>7</v>
      </c>
      <c r="D11" s="61"/>
      <c r="E11" s="123"/>
      <c r="F11" s="124"/>
      <c r="G11" s="124"/>
      <c r="H11" s="124"/>
      <c r="I11" s="58"/>
      <c r="O11" t="s">
        <v>49</v>
      </c>
    </row>
    <row r="12" spans="1:19" ht="15.75" x14ac:dyDescent="0.25">
      <c r="A12" s="20" t="s">
        <v>8</v>
      </c>
      <c r="B12" s="21"/>
      <c r="C12" s="65">
        <f>STDEV(J6:S10)</f>
        <v>5.8661571748462371E-2</v>
      </c>
      <c r="D12" s="59"/>
      <c r="E12" s="123"/>
      <c r="F12" s="124"/>
      <c r="G12" s="124"/>
      <c r="H12" s="124"/>
      <c r="I12" s="58"/>
    </row>
    <row r="13" spans="1:19" x14ac:dyDescent="0.25">
      <c r="A13" s="38"/>
      <c r="B13" s="38"/>
      <c r="C13" s="38"/>
      <c r="D13" s="38"/>
    </row>
    <row r="33" spans="1:11" ht="16.5" customHeight="1" x14ac:dyDescent="0.25">
      <c r="A33" s="53"/>
      <c r="B33" s="56"/>
      <c r="C33" s="56"/>
      <c r="D33" s="56"/>
      <c r="E33" s="56"/>
      <c r="F33" s="54"/>
      <c r="G33" s="55"/>
      <c r="H33" s="55"/>
      <c r="I33" s="55"/>
      <c r="J33" s="55"/>
      <c r="K33" s="55"/>
    </row>
    <row r="34" spans="1:11" x14ac:dyDescent="0.25">
      <c r="A34" s="56"/>
      <c r="B34" s="56"/>
      <c r="C34" s="56"/>
      <c r="D34" s="56"/>
      <c r="E34" s="56"/>
      <c r="F34" s="55"/>
      <c r="G34" s="55"/>
      <c r="H34" s="55"/>
      <c r="I34" s="55"/>
      <c r="J34" s="55"/>
      <c r="K34" s="55"/>
    </row>
    <row r="35" spans="1:11" x14ac:dyDescent="0.25">
      <c r="A35" s="56"/>
      <c r="B35" s="56"/>
      <c r="C35" s="56"/>
      <c r="D35" s="56"/>
      <c r="E35" s="56"/>
      <c r="F35" s="55"/>
      <c r="G35" s="55"/>
      <c r="H35" s="55"/>
      <c r="I35" s="55"/>
      <c r="J35" s="55"/>
      <c r="K35" s="55"/>
    </row>
    <row r="36" spans="1:11" x14ac:dyDescent="0.25">
      <c r="A36" s="56"/>
      <c r="B36" s="56"/>
      <c r="C36" s="56"/>
      <c r="D36" s="56"/>
      <c r="E36" s="56"/>
      <c r="F36" s="55"/>
      <c r="G36" s="55"/>
      <c r="H36" s="55"/>
      <c r="I36" s="55"/>
      <c r="J36" s="55"/>
      <c r="K36" s="55"/>
    </row>
    <row r="37" spans="1:11" x14ac:dyDescent="0.25">
      <c r="A37" s="56"/>
      <c r="B37" s="56"/>
      <c r="C37" s="56"/>
      <c r="D37" s="56"/>
      <c r="E37" s="56"/>
      <c r="F37" s="55"/>
      <c r="G37" s="55"/>
      <c r="H37" s="55"/>
      <c r="I37" s="55"/>
      <c r="J37" s="55"/>
      <c r="K37" s="55"/>
    </row>
    <row r="38" spans="1:11" x14ac:dyDescent="0.25">
      <c r="A38" s="56"/>
      <c r="B38" s="56"/>
      <c r="C38" s="56"/>
      <c r="D38" s="56"/>
      <c r="E38" s="56"/>
      <c r="F38" s="55"/>
      <c r="G38" s="55"/>
      <c r="H38" s="55"/>
      <c r="I38" s="55"/>
      <c r="J38" s="55"/>
      <c r="K38" s="55"/>
    </row>
    <row r="39" spans="1:11" x14ac:dyDescent="0.25">
      <c r="A39" s="56"/>
      <c r="B39" s="56"/>
      <c r="C39" s="56"/>
      <c r="D39" s="56"/>
      <c r="E39" s="56"/>
      <c r="F39" s="55"/>
      <c r="G39" s="55"/>
      <c r="H39" s="55"/>
      <c r="I39" s="55"/>
      <c r="J39" s="55"/>
      <c r="K39" s="55"/>
    </row>
    <row r="40" spans="1:11" x14ac:dyDescent="0.25">
      <c r="A40" s="56"/>
      <c r="B40" s="56"/>
      <c r="C40" s="56"/>
      <c r="D40" s="56"/>
      <c r="E40" s="56"/>
      <c r="F40" s="55"/>
      <c r="G40" s="55"/>
      <c r="H40" s="55"/>
      <c r="I40" s="55"/>
      <c r="J40" s="55"/>
      <c r="K40" s="55"/>
    </row>
    <row r="41" spans="1:11" x14ac:dyDescent="0.25">
      <c r="A41" s="56"/>
      <c r="B41" s="56"/>
      <c r="C41" s="56"/>
      <c r="D41" s="56"/>
      <c r="E41" s="56"/>
      <c r="F41" s="55"/>
      <c r="G41" s="55"/>
      <c r="H41" s="55"/>
      <c r="I41" s="55"/>
      <c r="J41" s="55"/>
      <c r="K41" s="55"/>
    </row>
    <row r="42" spans="1:11" x14ac:dyDescent="0.25">
      <c r="A42" s="56"/>
      <c r="B42" s="56"/>
      <c r="C42" s="56"/>
      <c r="D42" s="56"/>
      <c r="E42" s="56"/>
      <c r="F42" s="55"/>
      <c r="G42" s="55"/>
      <c r="H42" s="55"/>
      <c r="I42" s="55"/>
      <c r="J42" s="55"/>
      <c r="K42" s="55"/>
    </row>
    <row r="43" spans="1:11" x14ac:dyDescent="0.25">
      <c r="A43" s="56"/>
      <c r="B43" s="56"/>
      <c r="C43" s="56"/>
      <c r="D43" s="56"/>
      <c r="E43" s="56"/>
      <c r="F43" s="55"/>
      <c r="G43" s="55"/>
      <c r="H43" s="55"/>
      <c r="I43" s="55"/>
      <c r="J43" s="55"/>
      <c r="K43" s="55"/>
    </row>
    <row r="44" spans="1:11" x14ac:dyDescent="0.25">
      <c r="A44" s="56"/>
      <c r="B44" s="56"/>
      <c r="C44" s="56"/>
      <c r="D44" s="56"/>
      <c r="E44" s="56"/>
      <c r="F44" s="55"/>
      <c r="G44" s="55"/>
      <c r="H44" s="55"/>
      <c r="I44" s="55"/>
      <c r="J44" s="55"/>
      <c r="K44" s="55"/>
    </row>
    <row r="45" spans="1:11" x14ac:dyDescent="0.25">
      <c r="A45" s="56"/>
      <c r="B45" s="56"/>
      <c r="C45" s="56"/>
      <c r="D45" s="56"/>
      <c r="E45" s="56"/>
      <c r="F45" s="55"/>
      <c r="G45" s="55"/>
      <c r="H45" s="55"/>
      <c r="I45" s="55"/>
      <c r="J45" s="55"/>
      <c r="K45" s="55"/>
    </row>
    <row r="46" spans="1:11" x14ac:dyDescent="0.25">
      <c r="A46" s="56"/>
      <c r="B46" s="56"/>
      <c r="C46" s="56"/>
      <c r="D46" s="56"/>
      <c r="E46" s="56"/>
      <c r="F46" s="55"/>
      <c r="G46" s="55"/>
      <c r="H46" s="55"/>
      <c r="I46" s="55"/>
      <c r="J46" s="55"/>
      <c r="K46" s="55"/>
    </row>
  </sheetData>
  <mergeCells count="1">
    <mergeCell ref="E8:H12"/>
  </mergeCells>
  <phoneticPr fontId="10" type="noConversion"/>
  <printOptions verticalCentered="1"/>
  <pageMargins left="1.06" right="1.06" top="0.59" bottom="0.55000000000000004" header="0.5" footer="0.5"/>
  <pageSetup scale="70"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8152" r:id="rId4" name="Button 24">
              <controlPr defaultSize="0" print="0" autoFill="0" autoPict="0" macro="[0]!VoR">
                <anchor moveWithCells="1" sizeWithCells="1">
                  <from>
                    <xdr:col>20</xdr:col>
                    <xdr:colOff>457200</xdr:colOff>
                    <xdr:row>14</xdr:row>
                    <xdr:rowOff>47625</xdr:rowOff>
                  </from>
                  <to>
                    <xdr:col>22</xdr:col>
                    <xdr:colOff>114300</xdr:colOff>
                    <xdr:row>15</xdr:row>
                    <xdr:rowOff>76200</xdr:rowOff>
                  </to>
                </anchor>
              </controlPr>
            </control>
          </mc:Choice>
        </mc:AlternateContent>
        <mc:AlternateContent xmlns:mc="http://schemas.openxmlformats.org/markup-compatibility/2006">
          <mc:Choice Requires="x14">
            <control shapeId="2" r:id="rId5" name="Button 26">
              <controlPr defaultSize="0" print="0" autoFill="0" autoPict="0" macro="[0]!Macrodeirdrejacobs">
                <anchor moveWithCells="1">
                  <from>
                    <xdr:col>20</xdr:col>
                    <xdr:colOff>533400</xdr:colOff>
                    <xdr:row>11</xdr:row>
                    <xdr:rowOff>9525</xdr:rowOff>
                  </from>
                  <to>
                    <xdr:col>21</xdr:col>
                    <xdr:colOff>571500</xdr:colOff>
                    <xdr:row>12</xdr:row>
                    <xdr:rowOff>66675</xdr:rowOff>
                  </to>
                </anchor>
              </controlPr>
            </control>
          </mc:Choice>
        </mc:AlternateContent>
        <mc:AlternateContent xmlns:mc="http://schemas.openxmlformats.org/markup-compatibility/2006">
          <mc:Choice Requires="x14">
            <control shapeId="3" r:id="rId6" name="Button 27">
              <controlPr defaultSize="0" print="0" autoFill="0" autoPict="0" macro="[0]!Macrojacobsformula">
                <anchor moveWithCells="1" sizeWithCells="1">
                  <from>
                    <xdr:col>20</xdr:col>
                    <xdr:colOff>390525</xdr:colOff>
                    <xdr:row>8</xdr:row>
                    <xdr:rowOff>171450</xdr:rowOff>
                  </from>
                  <to>
                    <xdr:col>22</xdr:col>
                    <xdr:colOff>38100</xdr:colOff>
                    <xdr:row>10</xdr:row>
                    <xdr:rowOff>76200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S46"/>
  <sheetViews>
    <sheetView view="pageBreakPreview" topLeftCell="A7" zoomScale="80" zoomScaleNormal="100" zoomScaleSheetLayoutView="80" workbookViewId="0">
      <selection activeCell="X33" sqref="X33"/>
    </sheetView>
  </sheetViews>
  <sheetFormatPr defaultRowHeight="15" x14ac:dyDescent="0.25"/>
  <cols>
    <col min="1" max="1" width="14" bestFit="1" customWidth="1"/>
    <col min="2" max="2" width="9.5703125" bestFit="1" customWidth="1"/>
    <col min="4" max="4" width="0.7109375" customWidth="1"/>
    <col min="5" max="5" width="5.42578125" customWidth="1"/>
    <col min="7" max="7" width="12.28515625" bestFit="1" customWidth="1"/>
    <col min="9" max="9" width="1" customWidth="1"/>
  </cols>
  <sheetData>
    <row r="1" spans="1:19" x14ac:dyDescent="0.25">
      <c r="A1" s="2"/>
      <c r="B1" s="2"/>
      <c r="C1" s="2"/>
      <c r="D1" s="2"/>
      <c r="E1" s="2"/>
      <c r="F1" s="2"/>
      <c r="G1" s="2"/>
      <c r="H1" s="2"/>
      <c r="I1" s="2"/>
      <c r="J1" s="2"/>
      <c r="K1" s="2"/>
      <c r="L1" s="2"/>
      <c r="M1" s="2"/>
      <c r="N1" s="2"/>
    </row>
    <row r="2" spans="1:19" ht="24.75" customHeight="1" x14ac:dyDescent="0.45">
      <c r="B2" s="63" t="str">
        <f>Database!A10</f>
        <v xml:space="preserve">Plate 3 A-D  </v>
      </c>
      <c r="C2" s="31" t="str">
        <f>Database!B3</f>
        <v>Vitrinite Reflectance Measurements, Histogram and Images</v>
      </c>
      <c r="D2" s="31"/>
      <c r="E2" s="32"/>
      <c r="F2" s="32"/>
      <c r="G2" s="32"/>
      <c r="H2" s="32"/>
      <c r="I2" s="32"/>
      <c r="J2" s="32"/>
      <c r="K2" s="32"/>
      <c r="L2" s="33"/>
      <c r="M2" s="33"/>
    </row>
    <row r="3" spans="1:19" x14ac:dyDescent="0.25">
      <c r="H3" s="2"/>
      <c r="I3" s="2"/>
      <c r="J3" s="2"/>
      <c r="K3" s="2"/>
      <c r="L3" s="2"/>
      <c r="M3" s="3"/>
      <c r="N3" s="2"/>
    </row>
    <row r="4" spans="1:19" ht="15.75" x14ac:dyDescent="0.25">
      <c r="A4" s="4" t="s">
        <v>0</v>
      </c>
      <c r="B4" s="6" t="str">
        <f>Database!C1</f>
        <v>Husky Energy</v>
      </c>
      <c r="E4" s="5"/>
      <c r="F4" s="5"/>
      <c r="G4" s="2"/>
      <c r="H4" s="7"/>
      <c r="I4" s="7"/>
      <c r="J4" s="2"/>
      <c r="K4" s="8"/>
      <c r="L4" s="9"/>
      <c r="M4" s="10"/>
      <c r="N4" s="11"/>
    </row>
    <row r="5" spans="1:19" ht="15.75" x14ac:dyDescent="0.25">
      <c r="A5" s="4" t="s">
        <v>13</v>
      </c>
      <c r="B5" s="6" t="str">
        <f>Database!C10</f>
        <v>Canol</v>
      </c>
      <c r="E5" s="5"/>
      <c r="F5" s="5"/>
      <c r="G5" s="5"/>
      <c r="H5" s="7"/>
      <c r="I5" s="7"/>
      <c r="J5" s="30" t="s">
        <v>9</v>
      </c>
      <c r="K5" s="14"/>
    </row>
    <row r="6" spans="1:19" ht="15.75" x14ac:dyDescent="0.25">
      <c r="A6" s="4" t="s">
        <v>4</v>
      </c>
      <c r="B6" s="6" t="str">
        <f>Database!B10</f>
        <v>Canada</v>
      </c>
      <c r="E6" s="5"/>
      <c r="F6" s="5"/>
      <c r="G6" s="5"/>
      <c r="H6" s="7"/>
      <c r="I6" s="7"/>
      <c r="J6" s="89">
        <f>Database!G10</f>
        <v>0.86860000000000004</v>
      </c>
      <c r="K6" s="89">
        <f>Database!H10</f>
        <v>0.90529999999999999</v>
      </c>
      <c r="L6" s="89">
        <f>Database!I10</f>
        <v>0.92049999999999998</v>
      </c>
      <c r="M6" s="89"/>
      <c r="N6" s="89"/>
      <c r="O6" s="89"/>
      <c r="P6" s="89"/>
      <c r="Q6" s="89"/>
      <c r="R6" s="89"/>
      <c r="S6" s="89"/>
    </row>
    <row r="7" spans="1:19" ht="15.75" x14ac:dyDescent="0.25">
      <c r="A7" s="4" t="s">
        <v>81</v>
      </c>
      <c r="B7" s="116">
        <f>Database!D10</f>
        <v>1196.8</v>
      </c>
      <c r="C7" s="12"/>
      <c r="D7" s="12"/>
      <c r="E7" s="13" t="s">
        <v>15</v>
      </c>
      <c r="F7" s="15" t="str">
        <f>Database!E10</f>
        <v>Slater River H-64</v>
      </c>
      <c r="G7" s="5"/>
      <c r="J7" s="89"/>
      <c r="K7" s="89"/>
      <c r="L7" s="89"/>
      <c r="M7" s="89"/>
      <c r="N7" s="89"/>
      <c r="O7" s="89"/>
      <c r="P7" s="89"/>
      <c r="Q7" s="89"/>
      <c r="R7" s="89"/>
      <c r="S7" s="89"/>
    </row>
    <row r="8" spans="1:19" ht="15.75" customHeight="1" x14ac:dyDescent="0.25">
      <c r="A8" s="16" t="s">
        <v>5</v>
      </c>
      <c r="B8" s="17"/>
      <c r="C8" s="65">
        <f>MIN(J6:S10)</f>
        <v>0.86860000000000004</v>
      </c>
      <c r="D8" s="59"/>
      <c r="E8" s="123" t="s">
        <v>75</v>
      </c>
      <c r="F8" s="124"/>
      <c r="G8" s="124"/>
      <c r="H8" s="124"/>
      <c r="I8" s="58"/>
      <c r="J8" s="89"/>
      <c r="K8" s="89"/>
      <c r="L8" s="89"/>
      <c r="M8" s="89"/>
      <c r="N8" s="89"/>
      <c r="O8" s="89"/>
      <c r="P8" s="89"/>
      <c r="Q8" s="89"/>
      <c r="R8" s="89"/>
      <c r="S8" s="89"/>
    </row>
    <row r="9" spans="1:19" ht="15.75" x14ac:dyDescent="0.25">
      <c r="A9" s="18" t="s">
        <v>6</v>
      </c>
      <c r="B9" s="19"/>
      <c r="C9" s="65">
        <f>MAX(J6:S10)</f>
        <v>0.92049999999999998</v>
      </c>
      <c r="D9" s="59"/>
      <c r="E9" s="123"/>
      <c r="F9" s="124"/>
      <c r="G9" s="124"/>
      <c r="H9" s="124"/>
      <c r="I9" s="58"/>
      <c r="J9" s="89"/>
      <c r="K9" s="89"/>
      <c r="L9" s="89"/>
      <c r="M9" s="89"/>
      <c r="N9" s="89"/>
      <c r="O9" s="89"/>
      <c r="P9" s="89"/>
      <c r="Q9" s="89"/>
      <c r="R9" s="89"/>
      <c r="S9" s="89"/>
    </row>
    <row r="10" spans="1:19" ht="15.75" x14ac:dyDescent="0.25">
      <c r="A10" s="18" t="s">
        <v>7</v>
      </c>
      <c r="B10" s="19"/>
      <c r="C10" s="66">
        <f>AVERAGE(J6:S10)</f>
        <v>0.89813333333333334</v>
      </c>
      <c r="D10" s="60"/>
      <c r="E10" s="123"/>
      <c r="F10" s="124"/>
      <c r="G10" s="124"/>
      <c r="H10" s="124"/>
      <c r="I10" s="58"/>
      <c r="J10" s="89"/>
      <c r="K10" s="89"/>
      <c r="L10" s="89"/>
      <c r="M10" s="89"/>
      <c r="N10" s="89"/>
      <c r="O10" s="89"/>
      <c r="P10" s="89"/>
      <c r="Q10" s="89"/>
      <c r="R10" s="89"/>
      <c r="S10" s="89"/>
    </row>
    <row r="11" spans="1:19" ht="15.75" x14ac:dyDescent="0.25">
      <c r="A11" s="18" t="s">
        <v>12</v>
      </c>
      <c r="B11" s="19"/>
      <c r="C11" s="67">
        <f>COUNT(J6:S10)</f>
        <v>3</v>
      </c>
      <c r="D11" s="61"/>
      <c r="E11" s="123"/>
      <c r="F11" s="124"/>
      <c r="G11" s="124"/>
      <c r="H11" s="124"/>
      <c r="I11" s="58"/>
      <c r="O11" t="s">
        <v>49</v>
      </c>
    </row>
    <row r="12" spans="1:19" ht="15.75" x14ac:dyDescent="0.25">
      <c r="A12" s="20" t="s">
        <v>8</v>
      </c>
      <c r="B12" s="21"/>
      <c r="C12" s="65">
        <f>STDEV(J6:S10)</f>
        <v>2.6681891487174064E-2</v>
      </c>
      <c r="D12" s="59"/>
      <c r="E12" s="123"/>
      <c r="F12" s="124"/>
      <c r="G12" s="124"/>
      <c r="H12" s="124"/>
      <c r="I12" s="58"/>
    </row>
    <row r="13" spans="1:19" x14ac:dyDescent="0.25">
      <c r="A13" s="38"/>
      <c r="B13" s="38"/>
      <c r="C13" s="38"/>
      <c r="D13" s="38"/>
    </row>
    <row r="33" spans="1:11" ht="16.5" customHeight="1" x14ac:dyDescent="0.25">
      <c r="A33" s="53"/>
      <c r="B33" s="56"/>
      <c r="C33" s="56"/>
      <c r="D33" s="56"/>
      <c r="E33" s="56"/>
      <c r="F33" s="54"/>
      <c r="G33" s="55"/>
      <c r="H33" s="55"/>
      <c r="I33" s="55"/>
      <c r="J33" s="55"/>
      <c r="K33" s="55"/>
    </row>
    <row r="34" spans="1:11" x14ac:dyDescent="0.25">
      <c r="A34" s="56"/>
      <c r="B34" s="56"/>
      <c r="C34" s="56"/>
      <c r="D34" s="56"/>
      <c r="E34" s="56"/>
      <c r="F34" s="55"/>
      <c r="G34" s="55"/>
      <c r="H34" s="55"/>
      <c r="I34" s="55"/>
      <c r="J34" s="55"/>
      <c r="K34" s="55"/>
    </row>
    <row r="35" spans="1:11" x14ac:dyDescent="0.25">
      <c r="A35" s="56"/>
      <c r="B35" s="56"/>
      <c r="C35" s="56"/>
      <c r="D35" s="56"/>
      <c r="E35" s="56"/>
      <c r="F35" s="55"/>
      <c r="G35" s="55"/>
      <c r="H35" s="55"/>
      <c r="I35" s="55"/>
      <c r="J35" s="55"/>
      <c r="K35" s="55"/>
    </row>
    <row r="36" spans="1:11" x14ac:dyDescent="0.25">
      <c r="A36" s="56"/>
      <c r="B36" s="56"/>
      <c r="C36" s="56"/>
      <c r="D36" s="56"/>
      <c r="E36" s="56"/>
      <c r="F36" s="55"/>
      <c r="G36" s="55"/>
      <c r="H36" s="55"/>
      <c r="I36" s="55"/>
      <c r="J36" s="55"/>
      <c r="K36" s="55"/>
    </row>
    <row r="37" spans="1:11" x14ac:dyDescent="0.25">
      <c r="A37" s="56"/>
      <c r="B37" s="56"/>
      <c r="C37" s="56"/>
      <c r="D37" s="56"/>
      <c r="E37" s="56"/>
      <c r="F37" s="55"/>
      <c r="G37" s="55"/>
      <c r="H37" s="55"/>
      <c r="I37" s="55"/>
      <c r="J37" s="55"/>
      <c r="K37" s="55"/>
    </row>
    <row r="38" spans="1:11" x14ac:dyDescent="0.25">
      <c r="A38" s="56"/>
      <c r="B38" s="56"/>
      <c r="C38" s="56"/>
      <c r="D38" s="56"/>
      <c r="E38" s="56"/>
      <c r="F38" s="55"/>
      <c r="G38" s="55"/>
      <c r="H38" s="55"/>
      <c r="I38" s="55"/>
      <c r="J38" s="55"/>
      <c r="K38" s="55"/>
    </row>
    <row r="39" spans="1:11" x14ac:dyDescent="0.25">
      <c r="A39" s="56"/>
      <c r="B39" s="56"/>
      <c r="C39" s="56"/>
      <c r="D39" s="56"/>
      <c r="E39" s="56"/>
      <c r="F39" s="55"/>
      <c r="G39" s="55"/>
      <c r="H39" s="55"/>
      <c r="I39" s="55"/>
      <c r="J39" s="55"/>
      <c r="K39" s="55"/>
    </row>
    <row r="40" spans="1:11" x14ac:dyDescent="0.25">
      <c r="A40" s="56"/>
      <c r="B40" s="56"/>
      <c r="C40" s="56"/>
      <c r="D40" s="56"/>
      <c r="E40" s="56"/>
      <c r="F40" s="55"/>
      <c r="G40" s="55"/>
      <c r="H40" s="55"/>
      <c r="I40" s="55"/>
      <c r="J40" s="55"/>
      <c r="K40" s="55"/>
    </row>
    <row r="41" spans="1:11" x14ac:dyDescent="0.25">
      <c r="A41" s="56"/>
      <c r="B41" s="56"/>
      <c r="C41" s="56"/>
      <c r="D41" s="56"/>
      <c r="E41" s="56"/>
      <c r="F41" s="55"/>
      <c r="G41" s="55"/>
      <c r="H41" s="55"/>
      <c r="I41" s="55"/>
      <c r="J41" s="55"/>
      <c r="K41" s="55"/>
    </row>
    <row r="42" spans="1:11" x14ac:dyDescent="0.25">
      <c r="A42" s="56"/>
      <c r="B42" s="56"/>
      <c r="C42" s="56"/>
      <c r="D42" s="56"/>
      <c r="E42" s="56"/>
      <c r="F42" s="55"/>
      <c r="G42" s="55"/>
      <c r="H42" s="55"/>
      <c r="I42" s="55"/>
      <c r="J42" s="55"/>
      <c r="K42" s="55"/>
    </row>
    <row r="43" spans="1:11" x14ac:dyDescent="0.25">
      <c r="A43" s="56"/>
      <c r="B43" s="56"/>
      <c r="C43" s="56"/>
      <c r="D43" s="56"/>
      <c r="E43" s="56"/>
      <c r="F43" s="55"/>
      <c r="G43" s="55"/>
      <c r="H43" s="55"/>
      <c r="I43" s="55"/>
      <c r="J43" s="55"/>
      <c r="K43" s="55"/>
    </row>
    <row r="44" spans="1:11" x14ac:dyDescent="0.25">
      <c r="A44" s="56"/>
      <c r="B44" s="56"/>
      <c r="C44" s="56"/>
      <c r="D44" s="56"/>
      <c r="E44" s="56"/>
      <c r="F44" s="55"/>
      <c r="G44" s="55"/>
      <c r="H44" s="55"/>
      <c r="I44" s="55"/>
      <c r="J44" s="55"/>
      <c r="K44" s="55"/>
    </row>
    <row r="45" spans="1:11" x14ac:dyDescent="0.25">
      <c r="A45" s="56"/>
      <c r="B45" s="56"/>
      <c r="C45" s="56"/>
      <c r="D45" s="56"/>
      <c r="E45" s="56"/>
      <c r="F45" s="55"/>
      <c r="G45" s="55"/>
      <c r="H45" s="55"/>
      <c r="I45" s="55"/>
      <c r="J45" s="55"/>
      <c r="K45" s="55"/>
    </row>
    <row r="46" spans="1:11" x14ac:dyDescent="0.25">
      <c r="A46" s="56"/>
      <c r="B46" s="56"/>
      <c r="C46" s="56"/>
      <c r="D46" s="56"/>
      <c r="E46" s="56"/>
      <c r="F46" s="55"/>
      <c r="G46" s="55"/>
      <c r="H46" s="55"/>
      <c r="I46" s="55"/>
      <c r="J46" s="55"/>
      <c r="K46" s="55"/>
    </row>
  </sheetData>
  <mergeCells count="1">
    <mergeCell ref="E8:H12"/>
  </mergeCells>
  <phoneticPr fontId="10" type="noConversion"/>
  <printOptions verticalCentered="1"/>
  <pageMargins left="1.06" right="1.06" top="0.59" bottom="0.55000000000000004" header="0.5" footer="0.5"/>
  <pageSetup scale="70"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6344" r:id="rId4" name="Button 24">
              <controlPr defaultSize="0" print="0" autoFill="0" autoPict="0" macro="[0]!VoR">
                <anchor moveWithCells="1" sizeWithCells="1">
                  <from>
                    <xdr:col>20</xdr:col>
                    <xdr:colOff>457200</xdr:colOff>
                    <xdr:row>14</xdr:row>
                    <xdr:rowOff>47625</xdr:rowOff>
                  </from>
                  <to>
                    <xdr:col>22</xdr:col>
                    <xdr:colOff>114300</xdr:colOff>
                    <xdr:row>15</xdr:row>
                    <xdr:rowOff>76200</xdr:rowOff>
                  </to>
                </anchor>
              </controlPr>
            </control>
          </mc:Choice>
        </mc:AlternateContent>
        <mc:AlternateContent xmlns:mc="http://schemas.openxmlformats.org/markup-compatibility/2006">
          <mc:Choice Requires="x14">
            <control shapeId="2" r:id="rId5" name="Button 26">
              <controlPr defaultSize="0" print="0" autoFill="0" autoPict="0" macro="[0]!Macrojacobsformula">
                <anchor moveWithCells="1" sizeWithCells="1">
                  <from>
                    <xdr:col>20</xdr:col>
                    <xdr:colOff>409575</xdr:colOff>
                    <xdr:row>9</xdr:row>
                    <xdr:rowOff>0</xdr:rowOff>
                  </from>
                  <to>
                    <xdr:col>22</xdr:col>
                    <xdr:colOff>66675</xdr:colOff>
                    <xdr:row>10</xdr:row>
                    <xdr:rowOff>104775</xdr:rowOff>
                  </to>
                </anchor>
              </controlPr>
            </control>
          </mc:Choice>
        </mc:AlternateContent>
        <mc:AlternateContent xmlns:mc="http://schemas.openxmlformats.org/markup-compatibility/2006">
          <mc:Choice Requires="x14">
            <control shapeId="3" r:id="rId6" name="Button 27">
              <controlPr defaultSize="0" print="0" autoFill="0" autoPict="0" macro="[0]!Macrodeirdrejacobs">
                <anchor moveWithCells="1">
                  <from>
                    <xdr:col>20</xdr:col>
                    <xdr:colOff>561975</xdr:colOff>
                    <xdr:row>11</xdr:row>
                    <xdr:rowOff>133350</xdr:rowOff>
                  </from>
                  <to>
                    <xdr:col>21</xdr:col>
                    <xdr:colOff>600075</xdr:colOff>
                    <xdr:row>13</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S46"/>
  <sheetViews>
    <sheetView view="pageBreakPreview" topLeftCell="A5" zoomScale="80" zoomScaleNormal="100" zoomScaleSheetLayoutView="80" workbookViewId="0">
      <selection activeCell="E8" sqref="E8:H12"/>
    </sheetView>
  </sheetViews>
  <sheetFormatPr defaultRowHeight="15" x14ac:dyDescent="0.25"/>
  <cols>
    <col min="1" max="1" width="14" bestFit="1" customWidth="1"/>
    <col min="2" max="2" width="9.5703125" bestFit="1" customWidth="1"/>
    <col min="4" max="4" width="0.7109375" customWidth="1"/>
    <col min="5" max="5" width="5.42578125" customWidth="1"/>
    <col min="7" max="7" width="12.28515625" bestFit="1" customWidth="1"/>
    <col min="9" max="9" width="1" customWidth="1"/>
  </cols>
  <sheetData>
    <row r="1" spans="1:19" x14ac:dyDescent="0.25">
      <c r="A1" s="2"/>
      <c r="B1" s="2"/>
      <c r="C1" s="2"/>
      <c r="D1" s="2"/>
      <c r="E1" s="2"/>
      <c r="F1" s="2"/>
      <c r="G1" s="2"/>
      <c r="H1" s="2"/>
      <c r="I1" s="2"/>
      <c r="J1" s="2"/>
      <c r="K1" s="2"/>
      <c r="L1" s="2"/>
      <c r="M1" s="2"/>
      <c r="N1" s="2"/>
    </row>
    <row r="2" spans="1:19" ht="24.75" customHeight="1" x14ac:dyDescent="0.45">
      <c r="B2" s="63" t="str">
        <f>Database!A11</f>
        <v xml:space="preserve">Plate 4 A-D  </v>
      </c>
      <c r="C2" s="31" t="str">
        <f>Database!B3</f>
        <v>Vitrinite Reflectance Measurements, Histogram and Images</v>
      </c>
      <c r="D2" s="31"/>
      <c r="E2" s="32"/>
      <c r="F2" s="32"/>
      <c r="G2" s="32"/>
      <c r="H2" s="32"/>
      <c r="I2" s="32"/>
      <c r="J2" s="32"/>
      <c r="K2" s="32"/>
      <c r="L2" s="33"/>
      <c r="M2" s="33"/>
    </row>
    <row r="3" spans="1:19" x14ac:dyDescent="0.25">
      <c r="H3" s="2"/>
      <c r="I3" s="2"/>
      <c r="J3" s="2"/>
      <c r="K3" s="2"/>
      <c r="L3" s="2"/>
      <c r="M3" s="3"/>
      <c r="N3" s="2"/>
    </row>
    <row r="4" spans="1:19" ht="15.75" x14ac:dyDescent="0.25">
      <c r="A4" s="4" t="s">
        <v>0</v>
      </c>
      <c r="B4" s="6" t="str">
        <f>Database!C1</f>
        <v>Husky Energy</v>
      </c>
      <c r="E4" s="5"/>
      <c r="F4" s="5"/>
      <c r="G4" s="2"/>
      <c r="H4" s="7"/>
      <c r="I4" s="7"/>
      <c r="J4" s="2"/>
      <c r="K4" s="8"/>
      <c r="L4" s="9"/>
      <c r="M4" s="10"/>
      <c r="N4" s="11"/>
    </row>
    <row r="5" spans="1:19" ht="15.75" x14ac:dyDescent="0.25">
      <c r="A5" s="4" t="s">
        <v>13</v>
      </c>
      <c r="B5" s="6" t="str">
        <f>Database!C11</f>
        <v>Canol</v>
      </c>
      <c r="E5" s="5"/>
      <c r="F5" s="5"/>
      <c r="G5" s="5"/>
      <c r="H5" s="7"/>
      <c r="I5" s="7"/>
      <c r="J5" s="30" t="s">
        <v>9</v>
      </c>
      <c r="K5" s="14"/>
    </row>
    <row r="6" spans="1:19" ht="15.75" x14ac:dyDescent="0.25">
      <c r="A6" s="4" t="s">
        <v>4</v>
      </c>
      <c r="B6" s="6" t="str">
        <f>Database!B11</f>
        <v>Canada</v>
      </c>
      <c r="E6" s="5"/>
      <c r="F6" s="5"/>
      <c r="G6" s="5"/>
      <c r="H6" s="7"/>
      <c r="I6" s="7"/>
      <c r="J6" s="89">
        <f>Database!G11</f>
        <v>0.80500000000000005</v>
      </c>
      <c r="K6" s="89"/>
      <c r="L6" s="89"/>
      <c r="M6" s="89"/>
      <c r="N6" s="89"/>
      <c r="O6" s="89"/>
      <c r="P6" s="89"/>
      <c r="Q6" s="89"/>
      <c r="R6" s="89"/>
      <c r="S6" s="89"/>
    </row>
    <row r="7" spans="1:19" ht="15.75" x14ac:dyDescent="0.25">
      <c r="A7" s="4" t="s">
        <v>81</v>
      </c>
      <c r="B7" s="116">
        <f>Database!D11</f>
        <v>1214.5999999999999</v>
      </c>
      <c r="C7" s="12"/>
      <c r="D7" s="12"/>
      <c r="E7" s="13" t="s">
        <v>15</v>
      </c>
      <c r="F7" s="15" t="str">
        <f>Database!E11</f>
        <v>Slater River H-64</v>
      </c>
      <c r="G7" s="5"/>
      <c r="J7" s="89"/>
      <c r="K7" s="89"/>
      <c r="L7" s="89"/>
      <c r="M7" s="89"/>
      <c r="N7" s="89"/>
      <c r="O7" s="89"/>
      <c r="P7" s="89"/>
      <c r="Q7" s="89"/>
      <c r="R7" s="89"/>
      <c r="S7" s="89"/>
    </row>
    <row r="8" spans="1:19" ht="15.75" x14ac:dyDescent="0.25">
      <c r="A8" s="16" t="s">
        <v>5</v>
      </c>
      <c r="B8" s="17"/>
      <c r="C8" s="65">
        <f>MIN(J6:S10)</f>
        <v>0.80500000000000005</v>
      </c>
      <c r="D8" s="59"/>
      <c r="E8" s="123" t="s">
        <v>85</v>
      </c>
      <c r="F8" s="124"/>
      <c r="G8" s="124"/>
      <c r="H8" s="124"/>
      <c r="I8" s="58"/>
      <c r="J8" s="89"/>
      <c r="K8" s="89"/>
      <c r="L8" s="89"/>
      <c r="M8" s="89"/>
      <c r="N8" s="89"/>
      <c r="O8" s="89"/>
      <c r="P8" s="89"/>
      <c r="Q8" s="89"/>
      <c r="R8" s="89"/>
      <c r="S8" s="89"/>
    </row>
    <row r="9" spans="1:19" ht="15.75" x14ac:dyDescent="0.25">
      <c r="A9" s="18" t="s">
        <v>6</v>
      </c>
      <c r="B9" s="19"/>
      <c r="C9" s="65">
        <f>MAX(J6:S10)</f>
        <v>0.80500000000000005</v>
      </c>
      <c r="D9" s="59"/>
      <c r="E9" s="123"/>
      <c r="F9" s="124"/>
      <c r="G9" s="124"/>
      <c r="H9" s="124"/>
      <c r="I9" s="58"/>
      <c r="J9" s="89"/>
      <c r="K9" s="89"/>
      <c r="L9" s="89"/>
      <c r="M9" s="89"/>
      <c r="N9" s="89"/>
      <c r="O9" s="89"/>
      <c r="P9" s="89"/>
      <c r="Q9" s="89"/>
      <c r="R9" s="89"/>
      <c r="S9" s="89"/>
    </row>
    <row r="10" spans="1:19" ht="15.75" x14ac:dyDescent="0.25">
      <c r="A10" s="18" t="s">
        <v>7</v>
      </c>
      <c r="B10" s="19"/>
      <c r="C10" s="66">
        <f>AVERAGE(J6:S10)</f>
        <v>0.80500000000000005</v>
      </c>
      <c r="D10" s="60"/>
      <c r="E10" s="123"/>
      <c r="F10" s="124"/>
      <c r="G10" s="124"/>
      <c r="H10" s="124"/>
      <c r="I10" s="58"/>
      <c r="J10" s="89"/>
      <c r="K10" s="89"/>
      <c r="L10" s="89"/>
      <c r="M10" s="89"/>
      <c r="N10" s="89"/>
      <c r="O10" s="89"/>
      <c r="P10" s="89"/>
      <c r="Q10" s="89"/>
      <c r="R10" s="89"/>
      <c r="S10" s="89"/>
    </row>
    <row r="11" spans="1:19" ht="15.75" x14ac:dyDescent="0.25">
      <c r="A11" s="18" t="s">
        <v>12</v>
      </c>
      <c r="B11" s="19"/>
      <c r="C11" s="67">
        <f>COUNT(J6:S10)</f>
        <v>1</v>
      </c>
      <c r="D11" s="61"/>
      <c r="E11" s="123"/>
      <c r="F11" s="124"/>
      <c r="G11" s="124"/>
      <c r="H11" s="124"/>
      <c r="I11" s="58"/>
      <c r="O11" t="s">
        <v>49</v>
      </c>
    </row>
    <row r="12" spans="1:19" ht="15.75" x14ac:dyDescent="0.25">
      <c r="A12" s="20" t="s">
        <v>8</v>
      </c>
      <c r="B12" s="21"/>
      <c r="C12" s="117" t="s">
        <v>82</v>
      </c>
      <c r="D12" s="59"/>
      <c r="E12" s="123"/>
      <c r="F12" s="124"/>
      <c r="G12" s="124"/>
      <c r="H12" s="124"/>
      <c r="I12" s="58"/>
    </row>
    <row r="13" spans="1:19" x14ac:dyDescent="0.25">
      <c r="A13" s="38"/>
      <c r="B13" s="38"/>
      <c r="C13" s="38"/>
      <c r="D13" s="38"/>
    </row>
    <row r="33" spans="1:11" ht="16.5" customHeight="1" x14ac:dyDescent="0.25">
      <c r="A33" s="53"/>
      <c r="B33" s="56"/>
      <c r="C33" s="56"/>
      <c r="D33" s="56"/>
      <c r="E33" s="56"/>
      <c r="F33" s="54"/>
      <c r="G33" s="55"/>
      <c r="H33" s="55"/>
      <c r="I33" s="55"/>
      <c r="J33" s="55"/>
      <c r="K33" s="55"/>
    </row>
    <row r="34" spans="1:11" x14ac:dyDescent="0.25">
      <c r="A34" s="56"/>
      <c r="B34" s="56"/>
      <c r="C34" s="56"/>
      <c r="D34" s="56"/>
      <c r="E34" s="56"/>
      <c r="F34" s="55"/>
      <c r="G34" s="55"/>
      <c r="H34" s="55"/>
      <c r="I34" s="55"/>
      <c r="J34" s="55"/>
      <c r="K34" s="55"/>
    </row>
    <row r="35" spans="1:11" x14ac:dyDescent="0.25">
      <c r="A35" s="56"/>
      <c r="B35" s="56"/>
      <c r="C35" s="56"/>
      <c r="D35" s="56"/>
      <c r="E35" s="56"/>
      <c r="F35" s="55"/>
      <c r="G35" s="55"/>
      <c r="H35" s="55"/>
      <c r="I35" s="55"/>
      <c r="J35" s="55"/>
      <c r="K35" s="55"/>
    </row>
    <row r="36" spans="1:11" x14ac:dyDescent="0.25">
      <c r="A36" s="56"/>
      <c r="B36" s="56"/>
      <c r="C36" s="56"/>
      <c r="D36" s="56"/>
      <c r="E36" s="56"/>
      <c r="F36" s="55"/>
      <c r="G36" s="55"/>
      <c r="H36" s="55"/>
      <c r="I36" s="55"/>
      <c r="J36" s="55"/>
      <c r="K36" s="55"/>
    </row>
    <row r="37" spans="1:11" x14ac:dyDescent="0.25">
      <c r="A37" s="56"/>
      <c r="B37" s="56"/>
      <c r="C37" s="56"/>
      <c r="D37" s="56"/>
      <c r="E37" s="56"/>
      <c r="F37" s="55"/>
      <c r="G37" s="55"/>
      <c r="H37" s="55"/>
      <c r="I37" s="55"/>
      <c r="J37" s="55"/>
      <c r="K37" s="55"/>
    </row>
    <row r="38" spans="1:11" x14ac:dyDescent="0.25">
      <c r="A38" s="56"/>
      <c r="B38" s="56"/>
      <c r="C38" s="56"/>
      <c r="D38" s="56"/>
      <c r="E38" s="56"/>
      <c r="F38" s="55"/>
      <c r="G38" s="55"/>
      <c r="H38" s="55"/>
      <c r="I38" s="55"/>
      <c r="J38" s="55"/>
      <c r="K38" s="55"/>
    </row>
    <row r="39" spans="1:11" x14ac:dyDescent="0.25">
      <c r="A39" s="56"/>
      <c r="B39" s="56"/>
      <c r="C39" s="56"/>
      <c r="D39" s="56"/>
      <c r="E39" s="56"/>
      <c r="F39" s="55"/>
      <c r="G39" s="55"/>
      <c r="H39" s="55"/>
      <c r="I39" s="55"/>
      <c r="J39" s="55"/>
      <c r="K39" s="55"/>
    </row>
    <row r="40" spans="1:11" x14ac:dyDescent="0.25">
      <c r="A40" s="56"/>
      <c r="B40" s="56"/>
      <c r="C40" s="56"/>
      <c r="D40" s="56"/>
      <c r="E40" s="56"/>
      <c r="F40" s="55"/>
      <c r="G40" s="55"/>
      <c r="H40" s="55"/>
      <c r="I40" s="55"/>
      <c r="J40" s="55"/>
      <c r="K40" s="55"/>
    </row>
    <row r="41" spans="1:11" x14ac:dyDescent="0.25">
      <c r="A41" s="56"/>
      <c r="B41" s="56"/>
      <c r="C41" s="56"/>
      <c r="D41" s="56"/>
      <c r="E41" s="56"/>
      <c r="F41" s="55"/>
      <c r="G41" s="55"/>
      <c r="H41" s="55"/>
      <c r="I41" s="55"/>
      <c r="J41" s="55"/>
      <c r="K41" s="55"/>
    </row>
    <row r="42" spans="1:11" x14ac:dyDescent="0.25">
      <c r="A42" s="56"/>
      <c r="B42" s="56"/>
      <c r="C42" s="56"/>
      <c r="D42" s="56"/>
      <c r="E42" s="56"/>
      <c r="F42" s="55"/>
      <c r="G42" s="55"/>
      <c r="H42" s="55"/>
      <c r="I42" s="55"/>
      <c r="J42" s="55"/>
      <c r="K42" s="55"/>
    </row>
    <row r="43" spans="1:11" x14ac:dyDescent="0.25">
      <c r="A43" s="56"/>
      <c r="B43" s="56"/>
      <c r="C43" s="56"/>
      <c r="D43" s="56"/>
      <c r="E43" s="56"/>
      <c r="F43" s="55"/>
      <c r="G43" s="55"/>
      <c r="H43" s="55"/>
      <c r="I43" s="55"/>
      <c r="J43" s="55"/>
      <c r="K43" s="55"/>
    </row>
    <row r="44" spans="1:11" x14ac:dyDescent="0.25">
      <c r="A44" s="56"/>
      <c r="B44" s="56"/>
      <c r="C44" s="56"/>
      <c r="D44" s="56"/>
      <c r="E44" s="56"/>
      <c r="F44" s="55"/>
      <c r="G44" s="55"/>
      <c r="H44" s="55"/>
      <c r="I44" s="55"/>
      <c r="J44" s="55"/>
      <c r="K44" s="55"/>
    </row>
    <row r="45" spans="1:11" x14ac:dyDescent="0.25">
      <c r="A45" s="56"/>
      <c r="B45" s="56"/>
      <c r="C45" s="56"/>
      <c r="D45" s="56"/>
      <c r="E45" s="56"/>
      <c r="F45" s="55"/>
      <c r="G45" s="55"/>
      <c r="H45" s="55"/>
      <c r="I45" s="55"/>
      <c r="J45" s="55"/>
      <c r="K45" s="55"/>
    </row>
    <row r="46" spans="1:11" x14ac:dyDescent="0.25">
      <c r="A46" s="56"/>
      <c r="B46" s="56"/>
      <c r="C46" s="56"/>
      <c r="D46" s="56"/>
      <c r="E46" s="56"/>
      <c r="F46" s="55"/>
      <c r="G46" s="55"/>
      <c r="H46" s="55"/>
      <c r="I46" s="55"/>
      <c r="J46" s="55"/>
      <c r="K46" s="55"/>
    </row>
  </sheetData>
  <mergeCells count="1">
    <mergeCell ref="E8:H12"/>
  </mergeCells>
  <phoneticPr fontId="10" type="noConversion"/>
  <printOptions verticalCentered="1"/>
  <pageMargins left="1.06" right="1.06" top="0.59" bottom="0.55000000000000004" header="0.5" footer="0.5"/>
  <pageSetup scale="70"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5320" r:id="rId4" name="Button 24">
              <controlPr defaultSize="0" print="0" autoFill="0" autoPict="0" macro="[0]!VoR">
                <anchor moveWithCells="1" sizeWithCells="1">
                  <from>
                    <xdr:col>20</xdr:col>
                    <xdr:colOff>457200</xdr:colOff>
                    <xdr:row>14</xdr:row>
                    <xdr:rowOff>47625</xdr:rowOff>
                  </from>
                  <to>
                    <xdr:col>22</xdr:col>
                    <xdr:colOff>114300</xdr:colOff>
                    <xdr:row>15</xdr:row>
                    <xdr:rowOff>76200</xdr:rowOff>
                  </to>
                </anchor>
              </controlPr>
            </control>
          </mc:Choice>
        </mc:AlternateContent>
        <mc:AlternateContent xmlns:mc="http://schemas.openxmlformats.org/markup-compatibility/2006">
          <mc:Choice Requires="x14">
            <control shapeId="2" r:id="rId5" name="Button 26">
              <controlPr defaultSize="0" print="0" autoFill="0" autoPict="0" macro="[0]!Macrojacobsformula">
                <anchor moveWithCells="1" sizeWithCells="1">
                  <from>
                    <xdr:col>20</xdr:col>
                    <xdr:colOff>409575</xdr:colOff>
                    <xdr:row>9</xdr:row>
                    <xdr:rowOff>0</xdr:rowOff>
                  </from>
                  <to>
                    <xdr:col>22</xdr:col>
                    <xdr:colOff>66675</xdr:colOff>
                    <xdr:row>10</xdr:row>
                    <xdr:rowOff>104775</xdr:rowOff>
                  </to>
                </anchor>
              </controlPr>
            </control>
          </mc:Choice>
        </mc:AlternateContent>
        <mc:AlternateContent xmlns:mc="http://schemas.openxmlformats.org/markup-compatibility/2006">
          <mc:Choice Requires="x14">
            <control shapeId="3" r:id="rId6" name="Button 27">
              <controlPr defaultSize="0" print="0" autoFill="0" autoPict="0" macro="[0]!Macrodeirdrejacobs">
                <anchor moveWithCells="1">
                  <from>
                    <xdr:col>20</xdr:col>
                    <xdr:colOff>514350</xdr:colOff>
                    <xdr:row>12</xdr:row>
                    <xdr:rowOff>9525</xdr:rowOff>
                  </from>
                  <to>
                    <xdr:col>21</xdr:col>
                    <xdr:colOff>552450</xdr:colOff>
                    <xdr:row>13</xdr:row>
                    <xdr:rowOff>76200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S46"/>
  <sheetViews>
    <sheetView view="pageBreakPreview" topLeftCell="A15" zoomScale="80" zoomScaleNormal="100" zoomScaleSheetLayoutView="80" workbookViewId="0">
      <selection activeCell="V30" sqref="V30"/>
    </sheetView>
  </sheetViews>
  <sheetFormatPr defaultRowHeight="15" x14ac:dyDescent="0.25"/>
  <cols>
    <col min="1" max="1" width="14" bestFit="1" customWidth="1"/>
    <col min="2" max="2" width="9.5703125" bestFit="1" customWidth="1"/>
    <col min="4" max="4" width="0.7109375" customWidth="1"/>
    <col min="5" max="5" width="5.42578125" customWidth="1"/>
    <col min="7" max="7" width="12.28515625" bestFit="1" customWidth="1"/>
    <col min="9" max="9" width="0.5703125" customWidth="1"/>
  </cols>
  <sheetData>
    <row r="1" spans="1:19" x14ac:dyDescent="0.25">
      <c r="A1" s="2"/>
      <c r="B1" s="2"/>
      <c r="C1" s="2"/>
      <c r="D1" s="2"/>
      <c r="E1" s="2"/>
      <c r="F1" s="2"/>
      <c r="G1" s="2"/>
      <c r="H1" s="2"/>
      <c r="I1" s="2"/>
      <c r="J1" s="2"/>
      <c r="K1" s="2"/>
      <c r="L1" s="2"/>
      <c r="M1" s="2"/>
      <c r="N1" s="2"/>
    </row>
    <row r="2" spans="1:19" ht="24.75" customHeight="1" x14ac:dyDescent="0.45">
      <c r="B2" s="63" t="str">
        <f>Database!A12</f>
        <v xml:space="preserve">Plate 5 A-D  </v>
      </c>
      <c r="C2" s="31" t="str">
        <f>Database!B3</f>
        <v>Vitrinite Reflectance Measurements, Histogram and Images</v>
      </c>
      <c r="D2" s="31"/>
      <c r="E2" s="32"/>
      <c r="F2" s="32"/>
      <c r="G2" s="32"/>
      <c r="H2" s="32"/>
      <c r="I2" s="32"/>
      <c r="J2" s="32"/>
      <c r="K2" s="32"/>
      <c r="L2" s="33"/>
      <c r="M2" s="33"/>
    </row>
    <row r="3" spans="1:19" x14ac:dyDescent="0.25">
      <c r="H3" s="2"/>
      <c r="I3" s="2"/>
      <c r="J3" s="2"/>
      <c r="K3" s="2"/>
      <c r="L3" s="2"/>
      <c r="M3" s="3"/>
      <c r="N3" s="2"/>
    </row>
    <row r="4" spans="1:19" ht="15.75" x14ac:dyDescent="0.25">
      <c r="A4" s="4" t="s">
        <v>0</v>
      </c>
      <c r="B4" s="6" t="str">
        <f>Database!C1</f>
        <v>Husky Energy</v>
      </c>
      <c r="E4" s="5"/>
      <c r="F4" s="5"/>
      <c r="G4" s="2"/>
      <c r="H4" s="7"/>
      <c r="I4" s="7"/>
      <c r="J4" s="2"/>
      <c r="K4" s="8"/>
      <c r="L4" s="9"/>
      <c r="M4" s="10"/>
      <c r="N4" s="11"/>
    </row>
    <row r="5" spans="1:19" ht="15.75" x14ac:dyDescent="0.25">
      <c r="A5" s="4" t="s">
        <v>13</v>
      </c>
      <c r="B5" s="6" t="str">
        <f>Database!C12</f>
        <v>Canol</v>
      </c>
      <c r="E5" s="5"/>
      <c r="F5" s="5"/>
      <c r="G5" s="5"/>
      <c r="H5" s="7"/>
      <c r="I5" s="7"/>
      <c r="J5" s="30" t="s">
        <v>9</v>
      </c>
      <c r="K5" s="14"/>
    </row>
    <row r="6" spans="1:19" ht="15.75" x14ac:dyDescent="0.25">
      <c r="A6" s="4" t="s">
        <v>4</v>
      </c>
      <c r="B6" s="6" t="str">
        <f>Database!B12</f>
        <v>Canada</v>
      </c>
      <c r="E6" s="5"/>
      <c r="F6" s="5"/>
      <c r="G6" s="5"/>
      <c r="H6" s="7"/>
      <c r="I6" s="7"/>
      <c r="J6" s="89">
        <f>Database!G12</f>
        <v>0.8327</v>
      </c>
      <c r="K6" s="89">
        <f>Database!H12</f>
        <v>0.86599999999999999</v>
      </c>
      <c r="L6" s="89">
        <f>Database!I12</f>
        <v>0.91949999999999998</v>
      </c>
      <c r="M6" s="89">
        <f>Database!J12</f>
        <v>0.9395</v>
      </c>
      <c r="N6" s="89">
        <f>Database!K12</f>
        <v>0.9466</v>
      </c>
      <c r="O6" s="89">
        <f>Database!L12</f>
        <v>0.95330000000000004</v>
      </c>
      <c r="P6" s="89">
        <f>Database!M12</f>
        <v>0.9798</v>
      </c>
      <c r="Q6" s="89">
        <f>Database!N12</f>
        <v>1.006</v>
      </c>
      <c r="R6" s="89"/>
      <c r="S6" s="89"/>
    </row>
    <row r="7" spans="1:19" ht="15.75" x14ac:dyDescent="0.25">
      <c r="A7" s="4" t="s">
        <v>81</v>
      </c>
      <c r="B7" s="116">
        <f>Database!D12</f>
        <v>1232.4000000000001</v>
      </c>
      <c r="C7" s="12"/>
      <c r="D7" s="12"/>
      <c r="E7" s="13" t="s">
        <v>15</v>
      </c>
      <c r="F7" s="15" t="str">
        <f>Database!E12</f>
        <v>Slater River H-64</v>
      </c>
      <c r="G7" s="5"/>
      <c r="J7" s="89"/>
      <c r="K7" s="89"/>
      <c r="L7" s="89"/>
      <c r="M7" s="89"/>
      <c r="N7" s="89"/>
      <c r="O7" s="89"/>
      <c r="P7" s="89"/>
      <c r="Q7" s="89"/>
      <c r="R7" s="89"/>
      <c r="S7" s="89"/>
    </row>
    <row r="8" spans="1:19" ht="15.75" x14ac:dyDescent="0.25">
      <c r="A8" s="16" t="s">
        <v>5</v>
      </c>
      <c r="B8" s="17"/>
      <c r="C8" s="65">
        <f>MIN(J6:S10)</f>
        <v>0.8327</v>
      </c>
      <c r="D8" s="59"/>
      <c r="E8" s="123" t="s">
        <v>76</v>
      </c>
      <c r="F8" s="124"/>
      <c r="G8" s="124"/>
      <c r="H8" s="124"/>
      <c r="I8" s="58"/>
      <c r="J8" s="89"/>
      <c r="K8" s="89"/>
      <c r="L8" s="89"/>
      <c r="M8" s="89"/>
      <c r="N8" s="89"/>
      <c r="O8" s="89"/>
      <c r="P8" s="89"/>
      <c r="Q8" s="89"/>
      <c r="R8" s="89"/>
      <c r="S8" s="89"/>
    </row>
    <row r="9" spans="1:19" ht="15.75" x14ac:dyDescent="0.25">
      <c r="A9" s="18" t="s">
        <v>6</v>
      </c>
      <c r="B9" s="19"/>
      <c r="C9" s="65">
        <f>MAX(J6:S10)</f>
        <v>1.006</v>
      </c>
      <c r="D9" s="59"/>
      <c r="E9" s="123"/>
      <c r="F9" s="124"/>
      <c r="G9" s="124"/>
      <c r="H9" s="124"/>
      <c r="I9" s="58"/>
      <c r="J9" s="89"/>
      <c r="K9" s="89"/>
      <c r="L9" s="89"/>
      <c r="M9" s="89"/>
      <c r="N9" s="89"/>
      <c r="O9" s="89"/>
      <c r="P9" s="89"/>
      <c r="Q9" s="89"/>
      <c r="R9" s="89"/>
      <c r="S9" s="89"/>
    </row>
    <row r="10" spans="1:19" ht="15.75" x14ac:dyDescent="0.25">
      <c r="A10" s="18" t="s">
        <v>7</v>
      </c>
      <c r="B10" s="19"/>
      <c r="C10" s="66">
        <f>AVERAGE(J6:S10)</f>
        <v>0.93042499999999995</v>
      </c>
      <c r="D10" s="60"/>
      <c r="E10" s="123"/>
      <c r="F10" s="124"/>
      <c r="G10" s="124"/>
      <c r="H10" s="124"/>
      <c r="I10" s="58"/>
      <c r="J10" s="89"/>
      <c r="K10" s="89"/>
      <c r="L10" s="89"/>
      <c r="M10" s="89"/>
      <c r="N10" s="89"/>
      <c r="O10" s="89"/>
      <c r="P10" s="89"/>
      <c r="Q10" s="89"/>
      <c r="R10" s="89"/>
      <c r="S10" s="89"/>
    </row>
    <row r="11" spans="1:19" ht="15.75" x14ac:dyDescent="0.25">
      <c r="A11" s="18" t="s">
        <v>12</v>
      </c>
      <c r="B11" s="19"/>
      <c r="C11" s="67">
        <f>COUNT(J6:S10)</f>
        <v>8</v>
      </c>
      <c r="D11" s="61"/>
      <c r="E11" s="123"/>
      <c r="F11" s="124"/>
      <c r="G11" s="124"/>
      <c r="H11" s="124"/>
      <c r="I11" s="58"/>
      <c r="O11" t="s">
        <v>49</v>
      </c>
    </row>
    <row r="12" spans="1:19" ht="15.75" x14ac:dyDescent="0.25">
      <c r="A12" s="20" t="s">
        <v>8</v>
      </c>
      <c r="B12" s="21"/>
      <c r="C12" s="65">
        <f>STDEV(J6:S10)</f>
        <v>5.7117466680517273E-2</v>
      </c>
      <c r="D12" s="59"/>
      <c r="E12" s="123"/>
      <c r="F12" s="124"/>
      <c r="G12" s="124"/>
      <c r="H12" s="124"/>
      <c r="I12" s="58"/>
    </row>
    <row r="13" spans="1:19" x14ac:dyDescent="0.25">
      <c r="A13" s="38"/>
      <c r="B13" s="38"/>
      <c r="C13" s="38"/>
      <c r="D13" s="38"/>
    </row>
    <row r="33" spans="1:11" ht="16.5" customHeight="1" x14ac:dyDescent="0.25">
      <c r="A33" s="53"/>
      <c r="B33" s="56"/>
      <c r="C33" s="56"/>
      <c r="D33" s="56"/>
      <c r="E33" s="56"/>
      <c r="F33" s="54"/>
      <c r="G33" s="55"/>
      <c r="H33" s="55"/>
      <c r="I33" s="55"/>
      <c r="J33" s="55"/>
      <c r="K33" s="55"/>
    </row>
    <row r="34" spans="1:11" x14ac:dyDescent="0.25">
      <c r="A34" s="56"/>
      <c r="B34" s="56"/>
      <c r="C34" s="56"/>
      <c r="D34" s="56"/>
      <c r="E34" s="56"/>
      <c r="F34" s="55"/>
      <c r="G34" s="55"/>
      <c r="H34" s="55"/>
      <c r="I34" s="55"/>
      <c r="J34" s="55"/>
      <c r="K34" s="55"/>
    </row>
    <row r="35" spans="1:11" x14ac:dyDescent="0.25">
      <c r="A35" s="56"/>
      <c r="B35" s="56"/>
      <c r="C35" s="56"/>
      <c r="D35" s="56"/>
      <c r="E35" s="56"/>
      <c r="F35" s="55"/>
      <c r="G35" s="55"/>
      <c r="H35" s="55"/>
      <c r="I35" s="55"/>
      <c r="J35" s="55"/>
      <c r="K35" s="55"/>
    </row>
    <row r="36" spans="1:11" x14ac:dyDescent="0.25">
      <c r="A36" s="56"/>
      <c r="B36" s="56"/>
      <c r="C36" s="56"/>
      <c r="D36" s="56"/>
      <c r="E36" s="56"/>
      <c r="F36" s="55"/>
      <c r="G36" s="55"/>
      <c r="H36" s="55"/>
      <c r="I36" s="55"/>
      <c r="J36" s="55"/>
      <c r="K36" s="55"/>
    </row>
    <row r="37" spans="1:11" x14ac:dyDescent="0.25">
      <c r="A37" s="56"/>
      <c r="B37" s="56"/>
      <c r="C37" s="56"/>
      <c r="D37" s="56"/>
      <c r="E37" s="56"/>
      <c r="F37" s="55"/>
      <c r="G37" s="55"/>
      <c r="H37" s="55"/>
      <c r="I37" s="55"/>
      <c r="J37" s="55"/>
      <c r="K37" s="55"/>
    </row>
    <row r="38" spans="1:11" x14ac:dyDescent="0.25">
      <c r="A38" s="56"/>
      <c r="B38" s="56"/>
      <c r="C38" s="56"/>
      <c r="D38" s="56"/>
      <c r="E38" s="56"/>
      <c r="F38" s="55"/>
      <c r="G38" s="55"/>
      <c r="H38" s="55"/>
      <c r="I38" s="55"/>
      <c r="J38" s="55"/>
      <c r="K38" s="55"/>
    </row>
    <row r="39" spans="1:11" x14ac:dyDescent="0.25">
      <c r="A39" s="56"/>
      <c r="B39" s="56"/>
      <c r="C39" s="56"/>
      <c r="D39" s="56"/>
      <c r="E39" s="56"/>
      <c r="F39" s="55"/>
      <c r="G39" s="55"/>
      <c r="H39" s="55"/>
      <c r="I39" s="55"/>
      <c r="J39" s="55"/>
      <c r="K39" s="55"/>
    </row>
    <row r="40" spans="1:11" x14ac:dyDescent="0.25">
      <c r="A40" s="56"/>
      <c r="B40" s="56"/>
      <c r="C40" s="56"/>
      <c r="D40" s="56"/>
      <c r="E40" s="56"/>
      <c r="F40" s="55"/>
      <c r="G40" s="55"/>
      <c r="H40" s="55"/>
      <c r="I40" s="55"/>
      <c r="J40" s="55"/>
      <c r="K40" s="55"/>
    </row>
    <row r="41" spans="1:11" x14ac:dyDescent="0.25">
      <c r="A41" s="56"/>
      <c r="B41" s="56"/>
      <c r="C41" s="56"/>
      <c r="D41" s="56"/>
      <c r="E41" s="56"/>
      <c r="F41" s="55"/>
      <c r="G41" s="55"/>
      <c r="H41" s="55"/>
      <c r="I41" s="55"/>
      <c r="J41" s="55"/>
      <c r="K41" s="55"/>
    </row>
    <row r="42" spans="1:11" x14ac:dyDescent="0.25">
      <c r="A42" s="56"/>
      <c r="B42" s="56"/>
      <c r="C42" s="56"/>
      <c r="D42" s="56"/>
      <c r="E42" s="56"/>
      <c r="F42" s="55"/>
      <c r="G42" s="55"/>
      <c r="H42" s="55"/>
      <c r="I42" s="55"/>
      <c r="J42" s="55"/>
      <c r="K42" s="55"/>
    </row>
    <row r="43" spans="1:11" x14ac:dyDescent="0.25">
      <c r="A43" s="56"/>
      <c r="B43" s="56"/>
      <c r="C43" s="56"/>
      <c r="D43" s="56"/>
      <c r="E43" s="56"/>
      <c r="F43" s="55"/>
      <c r="G43" s="55"/>
      <c r="H43" s="55"/>
      <c r="I43" s="55"/>
      <c r="J43" s="55"/>
      <c r="K43" s="55"/>
    </row>
    <row r="44" spans="1:11" x14ac:dyDescent="0.25">
      <c r="A44" s="56"/>
      <c r="B44" s="56"/>
      <c r="C44" s="56"/>
      <c r="D44" s="56"/>
      <c r="E44" s="56"/>
      <c r="F44" s="55"/>
      <c r="G44" s="55"/>
      <c r="H44" s="55"/>
      <c r="I44" s="55"/>
      <c r="J44" s="55"/>
      <c r="K44" s="55"/>
    </row>
    <row r="45" spans="1:11" x14ac:dyDescent="0.25">
      <c r="A45" s="56"/>
      <c r="B45" s="56"/>
      <c r="C45" s="56"/>
      <c r="D45" s="56"/>
      <c r="E45" s="56"/>
      <c r="F45" s="55"/>
      <c r="G45" s="55"/>
      <c r="H45" s="55"/>
      <c r="I45" s="55"/>
      <c r="J45" s="55"/>
      <c r="K45" s="55"/>
    </row>
    <row r="46" spans="1:11" x14ac:dyDescent="0.25">
      <c r="A46" s="56"/>
      <c r="B46" s="56"/>
      <c r="C46" s="56"/>
      <c r="D46" s="56"/>
      <c r="E46" s="56"/>
      <c r="F46" s="55"/>
      <c r="G46" s="55"/>
      <c r="H46" s="55"/>
      <c r="I46" s="55"/>
      <c r="J46" s="55"/>
      <c r="K46" s="55"/>
    </row>
  </sheetData>
  <mergeCells count="1">
    <mergeCell ref="E8:H12"/>
  </mergeCells>
  <phoneticPr fontId="10" type="noConversion"/>
  <printOptions verticalCentered="1"/>
  <pageMargins left="1.06" right="1.06" top="0.59" bottom="0.55000000000000004" header="0.5" footer="0.5"/>
  <pageSetup scale="70"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4296" r:id="rId4" name="Button 24">
              <controlPr defaultSize="0" print="0" autoFill="0" autoPict="0" macro="[0]!VoR">
                <anchor moveWithCells="1" sizeWithCells="1">
                  <from>
                    <xdr:col>20</xdr:col>
                    <xdr:colOff>457200</xdr:colOff>
                    <xdr:row>14</xdr:row>
                    <xdr:rowOff>47625</xdr:rowOff>
                  </from>
                  <to>
                    <xdr:col>22</xdr:col>
                    <xdr:colOff>114300</xdr:colOff>
                    <xdr:row>15</xdr:row>
                    <xdr:rowOff>76200</xdr:rowOff>
                  </to>
                </anchor>
              </controlPr>
            </control>
          </mc:Choice>
        </mc:AlternateContent>
        <mc:AlternateContent xmlns:mc="http://schemas.openxmlformats.org/markup-compatibility/2006">
          <mc:Choice Requires="x14">
            <control shapeId="2" r:id="rId5" name="Button 26">
              <controlPr defaultSize="0" print="0" autoFill="0" autoPict="0" macro="[0]!Macrojacobsformula">
                <anchor moveWithCells="1" sizeWithCells="1">
                  <from>
                    <xdr:col>20</xdr:col>
                    <xdr:colOff>447675</xdr:colOff>
                    <xdr:row>9</xdr:row>
                    <xdr:rowOff>47625</xdr:rowOff>
                  </from>
                  <to>
                    <xdr:col>22</xdr:col>
                    <xdr:colOff>104775</xdr:colOff>
                    <xdr:row>10</xdr:row>
                    <xdr:rowOff>152400</xdr:rowOff>
                  </to>
                </anchor>
              </controlPr>
            </control>
          </mc:Choice>
        </mc:AlternateContent>
        <mc:AlternateContent xmlns:mc="http://schemas.openxmlformats.org/markup-compatibility/2006">
          <mc:Choice Requires="x14">
            <control shapeId="3" r:id="rId6" name="Button 28">
              <controlPr defaultSize="0" print="0" autoFill="0" autoPict="0" macro="[0]!Macrodeirdrejacobs">
                <anchor moveWithCells="1">
                  <from>
                    <xdr:col>20</xdr:col>
                    <xdr:colOff>542925</xdr:colOff>
                    <xdr:row>11</xdr:row>
                    <xdr:rowOff>161925</xdr:rowOff>
                  </from>
                  <to>
                    <xdr:col>21</xdr:col>
                    <xdr:colOff>581025</xdr:colOff>
                    <xdr:row>13</xdr:row>
                    <xdr:rowOff>28575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S46"/>
  <sheetViews>
    <sheetView tabSelected="1" view="pageBreakPreview" topLeftCell="A15" zoomScale="80" zoomScaleNormal="100" zoomScaleSheetLayoutView="80" workbookViewId="0">
      <selection activeCell="E8" sqref="E8:H12"/>
    </sheetView>
  </sheetViews>
  <sheetFormatPr defaultRowHeight="15" x14ac:dyDescent="0.25"/>
  <cols>
    <col min="1" max="1" width="14" bestFit="1" customWidth="1"/>
    <col min="2" max="2" width="9.5703125" bestFit="1" customWidth="1"/>
    <col min="4" max="4" width="0.7109375" customWidth="1"/>
    <col min="5" max="5" width="5.42578125" customWidth="1"/>
    <col min="7" max="7" width="12.28515625" bestFit="1" customWidth="1"/>
    <col min="9" max="9" width="0.7109375" customWidth="1"/>
  </cols>
  <sheetData>
    <row r="1" spans="1:19" x14ac:dyDescent="0.25">
      <c r="A1" s="2"/>
      <c r="B1" s="2"/>
      <c r="C1" s="2"/>
      <c r="D1" s="2"/>
      <c r="E1" s="2"/>
      <c r="F1" s="2"/>
      <c r="G1" s="2"/>
      <c r="H1" s="2"/>
      <c r="I1" s="2"/>
      <c r="J1" s="2"/>
      <c r="K1" s="2"/>
      <c r="L1" s="2"/>
      <c r="M1" s="2"/>
      <c r="N1" s="2"/>
    </row>
    <row r="2" spans="1:19" ht="24.75" customHeight="1" x14ac:dyDescent="0.45">
      <c r="B2" s="63" t="str">
        <f>Database!A13</f>
        <v xml:space="preserve">Plate 6 A-D  </v>
      </c>
      <c r="C2" s="31" t="str">
        <f>Database!B3</f>
        <v>Vitrinite Reflectance Measurements, Histogram and Images</v>
      </c>
      <c r="D2" s="31"/>
      <c r="E2" s="32"/>
      <c r="F2" s="32"/>
      <c r="G2" s="32"/>
      <c r="H2" s="32"/>
      <c r="I2" s="32"/>
      <c r="J2" s="32"/>
      <c r="K2" s="32"/>
      <c r="L2" s="33"/>
      <c r="M2" s="33"/>
    </row>
    <row r="3" spans="1:19" x14ac:dyDescent="0.25">
      <c r="H3" s="2"/>
      <c r="I3" s="2"/>
      <c r="J3" s="2"/>
      <c r="K3" s="2"/>
      <c r="L3" s="2"/>
      <c r="M3" s="3"/>
      <c r="N3" s="2"/>
    </row>
    <row r="4" spans="1:19" ht="15.75" x14ac:dyDescent="0.25">
      <c r="A4" s="4" t="s">
        <v>0</v>
      </c>
      <c r="B4" s="6" t="str">
        <f>Database!C1</f>
        <v>Husky Energy</v>
      </c>
      <c r="E4" s="5"/>
      <c r="F4" s="5"/>
      <c r="G4" s="2"/>
      <c r="H4" s="7"/>
      <c r="I4" s="7"/>
      <c r="J4" s="2"/>
      <c r="K4" s="8"/>
      <c r="L4" s="9"/>
      <c r="M4" s="10"/>
      <c r="N4" s="11"/>
    </row>
    <row r="5" spans="1:19" ht="15.75" x14ac:dyDescent="0.25">
      <c r="A5" s="4" t="s">
        <v>13</v>
      </c>
      <c r="B5" s="6" t="str">
        <f>Database!C13</f>
        <v>Canol</v>
      </c>
      <c r="E5" s="5"/>
      <c r="F5" s="5"/>
      <c r="G5" s="5"/>
      <c r="H5" s="7"/>
      <c r="I5" s="7"/>
      <c r="J5" s="30" t="s">
        <v>9</v>
      </c>
      <c r="K5" s="14"/>
    </row>
    <row r="6" spans="1:19" ht="15.75" x14ac:dyDescent="0.25">
      <c r="A6" s="4" t="s">
        <v>4</v>
      </c>
      <c r="B6" s="6" t="str">
        <f>Database!B13</f>
        <v>Canada</v>
      </c>
      <c r="E6" s="5"/>
      <c r="F6" s="5"/>
      <c r="G6" s="5"/>
      <c r="H6" s="7"/>
      <c r="I6" s="7"/>
      <c r="J6" s="89">
        <f>Database!G13</f>
        <v>0.84219999999999995</v>
      </c>
      <c r="K6" s="89">
        <f>Database!H13</f>
        <v>0.84740000000000004</v>
      </c>
      <c r="L6" s="89">
        <f>Database!I13</f>
        <v>0.84989999999999999</v>
      </c>
      <c r="M6" s="89">
        <f>Database!J13</f>
        <v>0.85780000000000001</v>
      </c>
      <c r="N6" s="89">
        <f>Database!K13</f>
        <v>0.86739999999999995</v>
      </c>
      <c r="O6" s="89">
        <f>Database!L13</f>
        <v>0.87280000000000002</v>
      </c>
      <c r="P6" s="89">
        <f>Database!M13</f>
        <v>0.87819999999999998</v>
      </c>
      <c r="Q6" s="89">
        <f>Database!N13</f>
        <v>0.87870000000000004</v>
      </c>
      <c r="R6" s="89">
        <f>Database!O13</f>
        <v>0.88229999999999997</v>
      </c>
      <c r="S6" s="89">
        <f>Database!P13</f>
        <v>0.88670000000000004</v>
      </c>
    </row>
    <row r="7" spans="1:19" ht="15.75" x14ac:dyDescent="0.25">
      <c r="A7" s="4" t="s">
        <v>81</v>
      </c>
      <c r="B7" s="116">
        <f>Database!D13</f>
        <v>1239.8499999999999</v>
      </c>
      <c r="C7" s="12"/>
      <c r="D7" s="12"/>
      <c r="E7" s="13" t="s">
        <v>15</v>
      </c>
      <c r="F7" s="15" t="str">
        <f>Database!E13</f>
        <v>Slater River H-64</v>
      </c>
      <c r="G7" s="5"/>
      <c r="J7" s="89">
        <f>Database!Q13</f>
        <v>0.8911</v>
      </c>
      <c r="K7" s="89">
        <f>Database!R13</f>
        <v>0.89929999999999999</v>
      </c>
      <c r="L7" s="89">
        <f>Database!S13</f>
        <v>0.90380000000000005</v>
      </c>
      <c r="M7" s="89">
        <f>Database!T13</f>
        <v>0.90710000000000002</v>
      </c>
      <c r="N7" s="89">
        <f>Database!U13</f>
        <v>0.9093</v>
      </c>
      <c r="O7" s="89">
        <f>Database!V13</f>
        <v>0.92259999999999998</v>
      </c>
      <c r="P7" s="89">
        <f>Database!W13</f>
        <v>0.93400000000000005</v>
      </c>
      <c r="Q7" s="89">
        <f>Database!X13</f>
        <v>0.93789999999999996</v>
      </c>
      <c r="R7" s="89">
        <f>Database!Y13</f>
        <v>0.93869999999999998</v>
      </c>
      <c r="S7" s="89">
        <f>Database!Z13</f>
        <v>0.94820000000000004</v>
      </c>
    </row>
    <row r="8" spans="1:19" ht="15.75" x14ac:dyDescent="0.25">
      <c r="A8" s="16" t="s">
        <v>5</v>
      </c>
      <c r="B8" s="17"/>
      <c r="C8" s="65">
        <f>MIN(J6:S10)</f>
        <v>0.84219999999999995</v>
      </c>
      <c r="D8" s="59"/>
      <c r="E8" s="125" t="s">
        <v>83</v>
      </c>
      <c r="F8" s="126"/>
      <c r="G8" s="126"/>
      <c r="H8" s="126"/>
      <c r="I8" s="58"/>
      <c r="J8" s="89">
        <f>Database!AA13</f>
        <v>0.95199999999999996</v>
      </c>
      <c r="K8" s="89">
        <f>Database!AB13</f>
        <v>0.95579999999999998</v>
      </c>
      <c r="L8" s="89">
        <f>Database!AC13</f>
        <v>0.95840000000000003</v>
      </c>
      <c r="M8" s="89">
        <f>Database!AD13</f>
        <v>0.96150000000000002</v>
      </c>
      <c r="N8" s="89">
        <f>Database!AE13</f>
        <v>0.96209999999999996</v>
      </c>
      <c r="O8" s="89">
        <f>Database!AF13</f>
        <v>0.96799999999999997</v>
      </c>
      <c r="P8" s="89">
        <f>Database!AG13</f>
        <v>0.96819999999999995</v>
      </c>
      <c r="Q8" s="89">
        <f>Database!AH13</f>
        <v>0.96930000000000005</v>
      </c>
      <c r="R8" s="89">
        <f>Database!AI13</f>
        <v>0.97389999999999999</v>
      </c>
      <c r="S8" s="89">
        <f>Database!AJ13</f>
        <v>0.9758</v>
      </c>
    </row>
    <row r="9" spans="1:19" ht="15.75" x14ac:dyDescent="0.25">
      <c r="A9" s="18" t="s">
        <v>6</v>
      </c>
      <c r="B9" s="19"/>
      <c r="C9" s="65">
        <f>MAX(J6:S10)</f>
        <v>1.046</v>
      </c>
      <c r="D9" s="59"/>
      <c r="E9" s="125"/>
      <c r="F9" s="126"/>
      <c r="G9" s="126"/>
      <c r="H9" s="126"/>
      <c r="I9" s="58"/>
      <c r="J9" s="112">
        <f>Database!AK13</f>
        <v>0.98319999999999996</v>
      </c>
      <c r="K9" s="112">
        <f>Database!AL13</f>
        <v>0.98440000000000005</v>
      </c>
      <c r="L9" s="112">
        <f>Database!AM13</f>
        <v>0.98440000000000005</v>
      </c>
      <c r="M9" s="112">
        <f>Database!AN13</f>
        <v>0.9849</v>
      </c>
      <c r="N9" s="112">
        <f>Database!AO13</f>
        <v>0.98870000000000002</v>
      </c>
      <c r="O9" s="112">
        <f>Database!AP13</f>
        <v>0.99299999999999999</v>
      </c>
      <c r="P9" s="112">
        <f>Database!AQ13</f>
        <v>0.99409999999999998</v>
      </c>
      <c r="Q9" s="112">
        <f>Database!AR13</f>
        <v>0.99419999999999997</v>
      </c>
      <c r="R9" s="112">
        <f>Database!AS13</f>
        <v>1.004</v>
      </c>
      <c r="S9" s="112">
        <f>Database!AT13</f>
        <v>1.0129999999999999</v>
      </c>
    </row>
    <row r="10" spans="1:19" ht="15.75" x14ac:dyDescent="0.25">
      <c r="A10" s="18" t="s">
        <v>7</v>
      </c>
      <c r="B10" s="19"/>
      <c r="C10" s="66">
        <f>AVERAGE(J6:S10)</f>
        <v>0.94441590909090922</v>
      </c>
      <c r="D10" s="60"/>
      <c r="E10" s="125"/>
      <c r="F10" s="126"/>
      <c r="G10" s="126"/>
      <c r="H10" s="126"/>
      <c r="I10" s="58"/>
      <c r="J10" s="113">
        <f>Database!AU13</f>
        <v>1.024</v>
      </c>
      <c r="K10" s="113">
        <f>Database!AV13</f>
        <v>1.028</v>
      </c>
      <c r="L10" s="113">
        <f>Database!AW13</f>
        <v>1.032</v>
      </c>
      <c r="M10" s="113">
        <f>Database!AX13</f>
        <v>1.046</v>
      </c>
      <c r="N10" s="113"/>
      <c r="O10" s="113"/>
      <c r="P10" s="113"/>
      <c r="Q10" s="113"/>
      <c r="R10" s="113"/>
      <c r="S10" s="113"/>
    </row>
    <row r="11" spans="1:19" ht="15.75" x14ac:dyDescent="0.25">
      <c r="A11" s="18" t="s">
        <v>12</v>
      </c>
      <c r="B11" s="19"/>
      <c r="C11" s="67">
        <f>COUNT(J6:S10)</f>
        <v>44</v>
      </c>
      <c r="D11" s="61"/>
      <c r="E11" s="125"/>
      <c r="F11" s="126"/>
      <c r="G11" s="126"/>
      <c r="H11" s="126"/>
      <c r="I11" s="58"/>
      <c r="J11" s="118" t="s">
        <v>84</v>
      </c>
      <c r="K11" s="118"/>
      <c r="L11" s="118"/>
      <c r="M11" s="118"/>
      <c r="N11" s="118"/>
      <c r="O11" t="s">
        <v>49</v>
      </c>
    </row>
    <row r="12" spans="1:19" ht="15.75" x14ac:dyDescent="0.25">
      <c r="A12" s="20" t="s">
        <v>8</v>
      </c>
      <c r="B12" s="21"/>
      <c r="C12" s="65">
        <f>STDEV(J6:S10)</f>
        <v>5.5579785279474353E-2</v>
      </c>
      <c r="D12" s="59"/>
      <c r="E12" s="125"/>
      <c r="F12" s="126"/>
      <c r="G12" s="126"/>
      <c r="H12" s="126"/>
      <c r="I12" s="58"/>
    </row>
    <row r="13" spans="1:19" x14ac:dyDescent="0.25">
      <c r="A13" s="38"/>
      <c r="B13" s="38"/>
      <c r="C13" s="38"/>
      <c r="D13" s="38"/>
    </row>
    <row r="33" spans="1:11" ht="16.5" customHeight="1" x14ac:dyDescent="0.25">
      <c r="A33" s="53"/>
      <c r="B33" s="56"/>
      <c r="C33" s="56"/>
      <c r="D33" s="56"/>
      <c r="E33" s="56"/>
      <c r="F33" s="54"/>
      <c r="G33" s="55"/>
      <c r="H33" s="55"/>
      <c r="I33" s="55"/>
      <c r="J33" s="55"/>
      <c r="K33" s="55"/>
    </row>
    <row r="34" spans="1:11" x14ac:dyDescent="0.25">
      <c r="A34" s="56"/>
      <c r="B34" s="56"/>
      <c r="C34" s="56"/>
      <c r="D34" s="56"/>
      <c r="E34" s="56"/>
      <c r="F34" s="55"/>
      <c r="G34" s="55"/>
      <c r="H34" s="55"/>
      <c r="I34" s="55"/>
      <c r="J34" s="55"/>
      <c r="K34" s="55"/>
    </row>
    <row r="35" spans="1:11" x14ac:dyDescent="0.25">
      <c r="A35" s="56"/>
      <c r="B35" s="56"/>
      <c r="C35" s="56"/>
      <c r="D35" s="56"/>
      <c r="E35" s="56"/>
      <c r="F35" s="55"/>
      <c r="G35" s="55"/>
      <c r="H35" s="55"/>
      <c r="I35" s="55"/>
      <c r="J35" s="55"/>
      <c r="K35" s="55"/>
    </row>
    <row r="36" spans="1:11" x14ac:dyDescent="0.25">
      <c r="A36" s="56"/>
      <c r="B36" s="56"/>
      <c r="C36" s="56"/>
      <c r="D36" s="56"/>
      <c r="E36" s="56"/>
      <c r="F36" s="55"/>
      <c r="G36" s="55"/>
      <c r="H36" s="55"/>
      <c r="I36" s="55"/>
      <c r="J36" s="55"/>
      <c r="K36" s="55"/>
    </row>
    <row r="37" spans="1:11" x14ac:dyDescent="0.25">
      <c r="A37" s="56"/>
      <c r="B37" s="56"/>
      <c r="C37" s="56"/>
      <c r="D37" s="56"/>
      <c r="E37" s="56"/>
      <c r="F37" s="55"/>
      <c r="G37" s="55"/>
      <c r="H37" s="55"/>
      <c r="I37" s="55"/>
      <c r="J37" s="55"/>
      <c r="K37" s="55"/>
    </row>
    <row r="38" spans="1:11" x14ac:dyDescent="0.25">
      <c r="A38" s="56"/>
      <c r="B38" s="56"/>
      <c r="C38" s="56"/>
      <c r="D38" s="56"/>
      <c r="E38" s="56"/>
      <c r="F38" s="55"/>
      <c r="G38" s="55"/>
      <c r="H38" s="55"/>
      <c r="I38" s="55"/>
      <c r="J38" s="55"/>
      <c r="K38" s="55"/>
    </row>
    <row r="39" spans="1:11" x14ac:dyDescent="0.25">
      <c r="A39" s="56"/>
      <c r="B39" s="56"/>
      <c r="C39" s="56"/>
      <c r="D39" s="56"/>
      <c r="E39" s="56"/>
      <c r="F39" s="55"/>
      <c r="G39" s="55"/>
      <c r="H39" s="55"/>
      <c r="I39" s="55"/>
      <c r="J39" s="55"/>
      <c r="K39" s="55"/>
    </row>
    <row r="40" spans="1:11" x14ac:dyDescent="0.25">
      <c r="A40" s="56"/>
      <c r="B40" s="56"/>
      <c r="C40" s="56"/>
      <c r="D40" s="56"/>
      <c r="E40" s="56"/>
      <c r="F40" s="55"/>
      <c r="G40" s="55"/>
      <c r="H40" s="55"/>
      <c r="I40" s="55"/>
      <c r="J40" s="55"/>
      <c r="K40" s="55"/>
    </row>
    <row r="41" spans="1:11" x14ac:dyDescent="0.25">
      <c r="A41" s="56"/>
      <c r="B41" s="56"/>
      <c r="C41" s="56"/>
      <c r="D41" s="56"/>
      <c r="E41" s="56"/>
      <c r="F41" s="55"/>
      <c r="G41" s="55"/>
      <c r="H41" s="55"/>
      <c r="I41" s="55"/>
      <c r="J41" s="55"/>
      <c r="K41" s="55"/>
    </row>
    <row r="42" spans="1:11" x14ac:dyDescent="0.25">
      <c r="A42" s="56"/>
      <c r="B42" s="56"/>
      <c r="C42" s="56"/>
      <c r="D42" s="56"/>
      <c r="E42" s="56"/>
      <c r="F42" s="55"/>
      <c r="G42" s="55"/>
      <c r="H42" s="55"/>
      <c r="I42" s="55"/>
      <c r="J42" s="55"/>
      <c r="K42" s="55"/>
    </row>
    <row r="43" spans="1:11" x14ac:dyDescent="0.25">
      <c r="A43" s="56"/>
      <c r="B43" s="56"/>
      <c r="C43" s="56"/>
      <c r="D43" s="56"/>
      <c r="E43" s="56"/>
      <c r="F43" s="55"/>
      <c r="G43" s="55"/>
      <c r="H43" s="55"/>
      <c r="I43" s="55"/>
      <c r="J43" s="55"/>
      <c r="K43" s="55"/>
    </row>
    <row r="44" spans="1:11" x14ac:dyDescent="0.25">
      <c r="A44" s="56"/>
      <c r="B44" s="56"/>
      <c r="C44" s="56"/>
      <c r="D44" s="56"/>
      <c r="E44" s="56"/>
      <c r="F44" s="55"/>
      <c r="G44" s="55"/>
      <c r="H44" s="55"/>
      <c r="I44" s="55"/>
      <c r="J44" s="55"/>
      <c r="K44" s="55"/>
    </row>
    <row r="45" spans="1:11" x14ac:dyDescent="0.25">
      <c r="A45" s="56"/>
      <c r="B45" s="56"/>
      <c r="C45" s="56"/>
      <c r="D45" s="56"/>
      <c r="E45" s="56"/>
      <c r="F45" s="55"/>
      <c r="G45" s="55"/>
      <c r="H45" s="55"/>
      <c r="I45" s="55"/>
      <c r="J45" s="55"/>
      <c r="K45" s="55"/>
    </row>
    <row r="46" spans="1:11" x14ac:dyDescent="0.25">
      <c r="A46" s="56"/>
      <c r="B46" s="56"/>
      <c r="C46" s="56"/>
      <c r="D46" s="56"/>
      <c r="E46" s="56"/>
      <c r="F46" s="55"/>
      <c r="G46" s="55"/>
      <c r="H46" s="55"/>
      <c r="I46" s="55"/>
      <c r="J46" s="55"/>
      <c r="K46" s="55"/>
    </row>
  </sheetData>
  <mergeCells count="1">
    <mergeCell ref="E8:H12"/>
  </mergeCells>
  <phoneticPr fontId="10" type="noConversion"/>
  <printOptions verticalCentered="1"/>
  <pageMargins left="1.06" right="1.06" top="0.59" bottom="0.55000000000000004" header="0.5" footer="0.5"/>
  <pageSetup scale="70"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3272" r:id="rId4" name="Button 24">
              <controlPr defaultSize="0" print="0" autoFill="0" autoPict="0" macro="[0]!VoR">
                <anchor moveWithCells="1" sizeWithCells="1">
                  <from>
                    <xdr:col>20</xdr:col>
                    <xdr:colOff>457200</xdr:colOff>
                    <xdr:row>14</xdr:row>
                    <xdr:rowOff>47625</xdr:rowOff>
                  </from>
                  <to>
                    <xdr:col>22</xdr:col>
                    <xdr:colOff>114300</xdr:colOff>
                    <xdr:row>15</xdr:row>
                    <xdr:rowOff>76200</xdr:rowOff>
                  </to>
                </anchor>
              </controlPr>
            </control>
          </mc:Choice>
        </mc:AlternateContent>
        <mc:AlternateContent xmlns:mc="http://schemas.openxmlformats.org/markup-compatibility/2006">
          <mc:Choice Requires="x14">
            <control shapeId="2" r:id="rId5" name="Button 26">
              <controlPr defaultSize="0" print="0" autoFill="0" autoPict="0" macro="[0]!Macrojacobsformula">
                <anchor moveWithCells="1" sizeWithCells="1">
                  <from>
                    <xdr:col>20</xdr:col>
                    <xdr:colOff>400050</xdr:colOff>
                    <xdr:row>9</xdr:row>
                    <xdr:rowOff>104775</xdr:rowOff>
                  </from>
                  <to>
                    <xdr:col>22</xdr:col>
                    <xdr:colOff>57150</xdr:colOff>
                    <xdr:row>11</xdr:row>
                    <xdr:rowOff>0</xdr:rowOff>
                  </to>
                </anchor>
              </controlPr>
            </control>
          </mc:Choice>
        </mc:AlternateContent>
        <mc:AlternateContent xmlns:mc="http://schemas.openxmlformats.org/markup-compatibility/2006">
          <mc:Choice Requires="x14">
            <control shapeId="3" r:id="rId6" name="Button 27">
              <controlPr defaultSize="0" print="0" autoFill="0" autoPict="0" macro="[0]!Macrodeirdrejacobs">
                <anchor moveWithCells="1">
                  <from>
                    <xdr:col>20</xdr:col>
                    <xdr:colOff>561975</xdr:colOff>
                    <xdr:row>11</xdr:row>
                    <xdr:rowOff>171450</xdr:rowOff>
                  </from>
                  <to>
                    <xdr:col>21</xdr:col>
                    <xdr:colOff>600075</xdr:colOff>
                    <xdr:row>13</xdr:row>
                    <xdr:rowOff>38100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45E9598659BE04B825F6C0108766C92" ma:contentTypeVersion="16" ma:contentTypeDescription="Create a new document." ma:contentTypeScope="" ma:versionID="3300d559e42ad9012369fa38d929c79d">
  <xsd:schema xmlns:xsd="http://www.w3.org/2001/XMLSchema" xmlns:xs="http://www.w3.org/2001/XMLSchema" xmlns:p="http://schemas.microsoft.com/office/2006/metadata/properties" xmlns:ns2="ced1e3b5-d45a-44e9-8337-3e794b676c7d" xmlns:ns3="52b5ef45-60c9-40af-aa85-ac3e46fa0b9a" targetNamespace="http://schemas.microsoft.com/office/2006/metadata/properties" ma:root="true" ma:fieldsID="90b0c809b3eb4919500a739cea564919" ns2:_="" ns3:_="">
    <xsd:import namespace="ced1e3b5-d45a-44e9-8337-3e794b676c7d"/>
    <xsd:import namespace="52b5ef45-60c9-40af-aa85-ac3e46fa0b9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ObjectDetectorVersions" minOccurs="0"/>
                <xsd:element ref="ns3:lcf76f155ced4ddcb4097134ff3c332f" minOccurs="0"/>
                <xsd:element ref="ns2:TaxCatchAll" minOccurs="0"/>
                <xsd:element ref="ns3:MediaServiceDateTaken" minOccurs="0"/>
                <xsd:element ref="ns3:MediaServiceOCR" minOccurs="0"/>
                <xsd:element ref="ns3:MediaServiceGenerationTime" minOccurs="0"/>
                <xsd:element ref="ns3:MediaServiceEventHashCode" minOccurs="0"/>
                <xsd:element ref="ns2:TaxKeywordTaxHTField"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ed1e3b5-d45a-44e9-8337-3e794b676c7d"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5" nillable="true" ma:displayName="Taxonomy Catch All Column" ma:hidden="true" ma:list="{ecf30df0-4237-4a07-bc27-52752197404f}" ma:internalName="TaxCatchAll" ma:showField="CatchAllData" ma:web="ced1e3b5-d45a-44e9-8337-3e794b676c7d">
      <xsd:complexType>
        <xsd:complexContent>
          <xsd:extension base="dms:MultiChoiceLookup">
            <xsd:sequence>
              <xsd:element name="Value" type="dms:Lookup" maxOccurs="unbounded" minOccurs="0" nillable="true"/>
            </xsd:sequence>
          </xsd:extension>
        </xsd:complexContent>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3dffe7ac-56e0-4ba5-b789-8083447d1ca6" ma:termSetId="00000000-0000-0000-0000-000000000000" ma:anchorId="00000000-0000-0000-0000-000000000000" ma:open="true" ma:isKeyword="tru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2b5ef45-60c9-40af-aa85-ac3e46fa0b9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description="" ma:hidden="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3dffe7ac-56e0-4ba5-b789-8083447d1ca6"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descriptio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ced1e3b5-d45a-44e9-8337-3e794b676c7d" xsi:nil="true"/>
    <lcf76f155ced4ddcb4097134ff3c332f xmlns="52b5ef45-60c9-40af-aa85-ac3e46fa0b9a">
      <Terms xmlns="http://schemas.microsoft.com/office/infopath/2007/PartnerControls"/>
    </lcf76f155ced4ddcb4097134ff3c332f>
    <TaxKeywordTaxHTField xmlns="ced1e3b5-d45a-44e9-8337-3e794b676c7d">
      <Terms xmlns="http://schemas.microsoft.com/office/infopath/2007/PartnerControls"/>
    </TaxKeywordTaxHTField>
  </documentManagement>
</p:properties>
</file>

<file path=customXml/itemProps1.xml><?xml version="1.0" encoding="utf-8"?>
<ds:datastoreItem xmlns:ds="http://schemas.openxmlformats.org/officeDocument/2006/customXml" ds:itemID="{7D834248-478E-41E0-9AE2-46A9691F7E83}"/>
</file>

<file path=customXml/itemProps2.xml><?xml version="1.0" encoding="utf-8"?>
<ds:datastoreItem xmlns:ds="http://schemas.openxmlformats.org/officeDocument/2006/customXml" ds:itemID="{91BD0621-8D41-4898-874C-FECDCAC78625}"/>
</file>

<file path=customXml/itemProps3.xml><?xml version="1.0" encoding="utf-8"?>
<ds:datastoreItem xmlns:ds="http://schemas.openxmlformats.org/officeDocument/2006/customXml" ds:itemID="{6F016C62-6900-48FD-8434-0CBF654DE2C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8</vt:i4>
      </vt:variant>
    </vt:vector>
  </HeadingPairs>
  <TitlesOfParts>
    <vt:vector size="21" baseType="lpstr">
      <vt:lpstr>Data Entry</vt:lpstr>
      <vt:lpstr>Database</vt:lpstr>
      <vt:lpstr>Frequency</vt:lpstr>
      <vt:lpstr>Pellet 1</vt:lpstr>
      <vt:lpstr>Pellet 2</vt:lpstr>
      <vt:lpstr>Pellet 3</vt:lpstr>
      <vt:lpstr>Pellet 4</vt:lpstr>
      <vt:lpstr>Pellet 5</vt:lpstr>
      <vt:lpstr>Pellet 6</vt:lpstr>
      <vt:lpstr>Pellet 7</vt:lpstr>
      <vt:lpstr>Pellet 8</vt:lpstr>
      <vt:lpstr>Pellet 9</vt:lpstr>
      <vt:lpstr>Pellet 10</vt:lpstr>
      <vt:lpstr>'Pellet 1'!Print_Area</vt:lpstr>
      <vt:lpstr>'Pellet 10'!Print_Area</vt:lpstr>
      <vt:lpstr>'Pellet 3'!Print_Area</vt:lpstr>
      <vt:lpstr>'Pellet 5'!Print_Area</vt:lpstr>
      <vt:lpstr>'Pellet 6'!Print_Area</vt:lpstr>
      <vt:lpstr>'Pellet 7'!Print_Area</vt:lpstr>
      <vt:lpstr>'Pellet 8'!Print_Area</vt:lpstr>
      <vt:lpstr>'Pellet 9'!Print_Area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Scott</dc:creator>
  <cp:lastModifiedBy>TGentzis</cp:lastModifiedBy>
  <cp:lastPrinted>2010-04-06T16:28:21Z</cp:lastPrinted>
  <dcterms:created xsi:type="dcterms:W3CDTF">2009-11-18T04:03:23Z</dcterms:created>
  <dcterms:modified xsi:type="dcterms:W3CDTF">2012-04-07T23:35:45Z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0x010100745E9598659BE04B825F6C0108766C92</vt:lpwstr>
  </property>
</Properties>
</file>